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Drzazga\Desktop\przetarg na energię 2019\Nowy folder\"/>
    </mc:Choice>
  </mc:AlternateContent>
  <xr:revisionPtr revIDLastSave="0" documentId="13_ncr:1_{84059173-EF5E-45F2-B015-BF12C62CEB5C}" xr6:coauthVersionLast="45" xr6:coauthVersionMax="45" xr10:uidLastSave="{00000000-0000-0000-0000-000000000000}"/>
  <bookViews>
    <workbookView xWindow="3495" yWindow="3495" windowWidth="21600" windowHeight="11385" xr2:uid="{00000000-000D-0000-FFFF-FFFF00000000}"/>
  </bookViews>
  <sheets>
    <sheet name="formularz cenowy" sheetId="2" r:id="rId1"/>
  </sheets>
  <externalReferences>
    <externalReference r:id="rId2"/>
  </externalReferences>
  <definedNames>
    <definedName name="_xlnm._FilterDatabase" localSheetId="0" hidden="1">'formularz cenowy'!$A$8:$S$103</definedName>
    <definedName name="_xlnm.Print_Area" localSheetId="0">'formularz cenowy'!$B$8:$S$103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2" i="2" l="1"/>
  <c r="Q62" i="2" s="1"/>
  <c r="P62" i="2"/>
  <c r="R62" i="2" l="1"/>
  <c r="S62" i="2" s="1"/>
  <c r="P80" i="2"/>
  <c r="P76" i="2"/>
  <c r="P74" i="2"/>
  <c r="P72" i="2"/>
  <c r="P70" i="2"/>
  <c r="P68" i="2"/>
  <c r="P66" i="2"/>
  <c r="P64" i="2"/>
  <c r="P75" i="2"/>
  <c r="P73" i="2"/>
  <c r="P71" i="2"/>
  <c r="P69" i="2"/>
  <c r="P67" i="2"/>
  <c r="P65" i="2"/>
  <c r="P63" i="2"/>
  <c r="P88" i="2"/>
  <c r="P78" i="2"/>
  <c r="P77" i="2"/>
  <c r="P90" i="2"/>
  <c r="P89" i="2"/>
  <c r="P87" i="2"/>
  <c r="P86" i="2"/>
  <c r="P85" i="2"/>
  <c r="P84" i="2"/>
  <c r="P83" i="2"/>
  <c r="P82" i="2"/>
  <c r="P81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E102" i="2" l="1"/>
  <c r="E101" i="2"/>
  <c r="P101" i="2" s="1"/>
  <c r="E100" i="2"/>
  <c r="P100" i="2" s="1"/>
  <c r="E99" i="2"/>
  <c r="P99" i="2" s="1"/>
  <c r="E98" i="2"/>
  <c r="P98" i="2" s="1"/>
  <c r="E97" i="2"/>
  <c r="P97" i="2" s="1"/>
  <c r="E96" i="2"/>
  <c r="P96" i="2" s="1"/>
  <c r="E95" i="2"/>
  <c r="P95" i="2" s="1"/>
  <c r="E94" i="2"/>
  <c r="P94" i="2" s="1"/>
  <c r="E93" i="2"/>
  <c r="P93" i="2" s="1"/>
  <c r="E92" i="2"/>
  <c r="E91" i="2"/>
  <c r="P91" i="2" s="1"/>
  <c r="E79" i="2"/>
  <c r="P79" i="2" s="1"/>
  <c r="H71" i="2"/>
  <c r="H69" i="2"/>
  <c r="H68" i="2"/>
  <c r="H67" i="2"/>
  <c r="Q67" i="2" s="1"/>
  <c r="R67" i="2" s="1"/>
  <c r="S67" i="2" s="1"/>
  <c r="H63" i="2"/>
  <c r="H64" i="2"/>
  <c r="G103" i="2"/>
  <c r="H12" i="2"/>
  <c r="H13" i="2"/>
  <c r="Q13" i="2" s="1"/>
  <c r="R13" i="2" s="1"/>
  <c r="H14" i="2"/>
  <c r="H15" i="2"/>
  <c r="Q15" i="2" s="1"/>
  <c r="R15" i="2" s="1"/>
  <c r="S15" i="2" s="1"/>
  <c r="H16" i="2"/>
  <c r="H17" i="2"/>
  <c r="Q17" i="2" s="1"/>
  <c r="R17" i="2" s="1"/>
  <c r="H18" i="2"/>
  <c r="H19" i="2"/>
  <c r="Q19" i="2" s="1"/>
  <c r="R19" i="2" s="1"/>
  <c r="S19" i="2" s="1"/>
  <c r="H20" i="2"/>
  <c r="H21" i="2"/>
  <c r="Q21" i="2" s="1"/>
  <c r="R21" i="2" s="1"/>
  <c r="H22" i="2"/>
  <c r="H23" i="2"/>
  <c r="Q23" i="2" s="1"/>
  <c r="R23" i="2" s="1"/>
  <c r="S23" i="2" s="1"/>
  <c r="H24" i="2"/>
  <c r="H25" i="2"/>
  <c r="H26" i="2"/>
  <c r="H27" i="2"/>
  <c r="Q27" i="2" s="1"/>
  <c r="R27" i="2" s="1"/>
  <c r="S27" i="2" s="1"/>
  <c r="H28" i="2"/>
  <c r="H29" i="2"/>
  <c r="Q29" i="2" s="1"/>
  <c r="R29" i="2" s="1"/>
  <c r="H30" i="2"/>
  <c r="H31" i="2"/>
  <c r="Q31" i="2" s="1"/>
  <c r="R31" i="2" s="1"/>
  <c r="S31" i="2" s="1"/>
  <c r="H32" i="2"/>
  <c r="H33" i="2"/>
  <c r="H34" i="2"/>
  <c r="H35" i="2"/>
  <c r="Q35" i="2" s="1"/>
  <c r="R35" i="2" s="1"/>
  <c r="S35" i="2" s="1"/>
  <c r="H36" i="2"/>
  <c r="Q36" i="2" s="1"/>
  <c r="H37" i="2"/>
  <c r="Q37" i="2" s="1"/>
  <c r="R37" i="2" s="1"/>
  <c r="H38" i="2"/>
  <c r="H39" i="2"/>
  <c r="Q39" i="2" s="1"/>
  <c r="R39" i="2" s="1"/>
  <c r="S39" i="2" s="1"/>
  <c r="H40" i="2"/>
  <c r="H41" i="2"/>
  <c r="Q41" i="2" s="1"/>
  <c r="R41" i="2" s="1"/>
  <c r="H42" i="2"/>
  <c r="H43" i="2"/>
  <c r="Q43" i="2" s="1"/>
  <c r="R43" i="2" s="1"/>
  <c r="S43" i="2" s="1"/>
  <c r="H44" i="2"/>
  <c r="Q44" i="2" s="1"/>
  <c r="H45" i="2"/>
  <c r="Q45" i="2" s="1"/>
  <c r="R45" i="2" s="1"/>
  <c r="H46" i="2"/>
  <c r="H47" i="2"/>
  <c r="Q47" i="2" s="1"/>
  <c r="R47" i="2" s="1"/>
  <c r="S47" i="2" s="1"/>
  <c r="H48" i="2"/>
  <c r="Q48" i="2" s="1"/>
  <c r="H49" i="2"/>
  <c r="Q49" i="2" s="1"/>
  <c r="R49" i="2" s="1"/>
  <c r="H50" i="2"/>
  <c r="H51" i="2"/>
  <c r="Q51" i="2" s="1"/>
  <c r="R51" i="2" s="1"/>
  <c r="S51" i="2" s="1"/>
  <c r="H52" i="2"/>
  <c r="Q52" i="2" s="1"/>
  <c r="H53" i="2"/>
  <c r="Q53" i="2" s="1"/>
  <c r="R53" i="2" s="1"/>
  <c r="H54" i="2"/>
  <c r="H55" i="2"/>
  <c r="Q55" i="2" s="1"/>
  <c r="R55" i="2" s="1"/>
  <c r="S55" i="2" s="1"/>
  <c r="H56" i="2"/>
  <c r="Q56" i="2" s="1"/>
  <c r="H57" i="2"/>
  <c r="Q57" i="2" s="1"/>
  <c r="R57" i="2" s="1"/>
  <c r="H58" i="2"/>
  <c r="H59" i="2"/>
  <c r="Q59" i="2" s="1"/>
  <c r="R59" i="2" s="1"/>
  <c r="S59" i="2" s="1"/>
  <c r="H60" i="2"/>
  <c r="Q60" i="2" s="1"/>
  <c r="H61" i="2"/>
  <c r="Q61" i="2" s="1"/>
  <c r="R61" i="2" s="1"/>
  <c r="H65" i="2"/>
  <c r="H66" i="2"/>
  <c r="H70" i="2"/>
  <c r="H72" i="2"/>
  <c r="H73" i="2"/>
  <c r="H74" i="2"/>
  <c r="H75" i="2"/>
  <c r="Q75" i="2" s="1"/>
  <c r="R75" i="2" s="1"/>
  <c r="S75" i="2" s="1"/>
  <c r="H76" i="2"/>
  <c r="H77" i="2"/>
  <c r="H78" i="2"/>
  <c r="H79" i="2"/>
  <c r="H80" i="2"/>
  <c r="Q80" i="2" s="1"/>
  <c r="R80" i="2" s="1"/>
  <c r="S80" i="2" s="1"/>
  <c r="H81" i="2"/>
  <c r="H82" i="2"/>
  <c r="Q82" i="2" s="1"/>
  <c r="R82" i="2" s="1"/>
  <c r="H83" i="2"/>
  <c r="Q83" i="2" s="1"/>
  <c r="R83" i="2" s="1"/>
  <c r="S83" i="2" s="1"/>
  <c r="H84" i="2"/>
  <c r="Q84" i="2" s="1"/>
  <c r="R84" i="2" s="1"/>
  <c r="S84" i="2" s="1"/>
  <c r="H85" i="2"/>
  <c r="H86" i="2"/>
  <c r="Q86" i="2" s="1"/>
  <c r="R86" i="2" s="1"/>
  <c r="H87" i="2"/>
  <c r="Q87" i="2" s="1"/>
  <c r="H88" i="2"/>
  <c r="Q88" i="2" s="1"/>
  <c r="H89" i="2"/>
  <c r="Q89" i="2" s="1"/>
  <c r="H90" i="2"/>
  <c r="H94" i="2"/>
  <c r="H98" i="2"/>
  <c r="H11" i="2"/>
  <c r="H99" i="2" l="1"/>
  <c r="R87" i="2"/>
  <c r="S87" i="2"/>
  <c r="H92" i="2"/>
  <c r="Q92" i="2" s="1"/>
  <c r="R92" i="2" s="1"/>
  <c r="S92" i="2" s="1"/>
  <c r="P92" i="2"/>
  <c r="H100" i="2"/>
  <c r="Q100" i="2" s="1"/>
  <c r="R100" i="2" s="1"/>
  <c r="S100" i="2" s="1"/>
  <c r="H102" i="2"/>
  <c r="P102" i="2"/>
  <c r="Q71" i="2"/>
  <c r="R71" i="2" s="1"/>
  <c r="S71" i="2" s="1"/>
  <c r="Q76" i="2"/>
  <c r="R76" i="2" s="1"/>
  <c r="S76" i="2" s="1"/>
  <c r="H101" i="2"/>
  <c r="Q101" i="2" s="1"/>
  <c r="R101" i="2" s="1"/>
  <c r="S101" i="2" s="1"/>
  <c r="H97" i="2"/>
  <c r="Q97" i="2" s="1"/>
  <c r="R97" i="2" s="1"/>
  <c r="S97" i="2" s="1"/>
  <c r="H95" i="2"/>
  <c r="Q95" i="2" s="1"/>
  <c r="R95" i="2" s="1"/>
  <c r="S95" i="2" s="1"/>
  <c r="H93" i="2"/>
  <c r="Q93" i="2" s="1"/>
  <c r="R93" i="2" s="1"/>
  <c r="S93" i="2" s="1"/>
  <c r="Q68" i="2"/>
  <c r="R68" i="2" s="1"/>
  <c r="S68" i="2" s="1"/>
  <c r="H96" i="2"/>
  <c r="Q96" i="2" s="1"/>
  <c r="R96" i="2" s="1"/>
  <c r="S96" i="2" s="1"/>
  <c r="H91" i="2"/>
  <c r="Q91" i="2" s="1"/>
  <c r="R91" i="2" s="1"/>
  <c r="S91" i="2" s="1"/>
  <c r="Q90" i="2"/>
  <c r="R90" i="2" s="1"/>
  <c r="Q74" i="2"/>
  <c r="R74" i="2" s="1"/>
  <c r="Q85" i="2"/>
  <c r="R85" i="2" s="1"/>
  <c r="S85" i="2" s="1"/>
  <c r="Q81" i="2"/>
  <c r="R81" i="2" s="1"/>
  <c r="S81" i="2" s="1"/>
  <c r="Q58" i="2"/>
  <c r="R58" i="2" s="1"/>
  <c r="S58" i="2" s="1"/>
  <c r="Q54" i="2"/>
  <c r="R54" i="2" s="1"/>
  <c r="S54" i="2" s="1"/>
  <c r="Q50" i="2"/>
  <c r="R50" i="2" s="1"/>
  <c r="S50" i="2" s="1"/>
  <c r="Q46" i="2"/>
  <c r="R46" i="2" s="1"/>
  <c r="S46" i="2" s="1"/>
  <c r="Q42" i="2"/>
  <c r="R42" i="2" s="1"/>
  <c r="S42" i="2" s="1"/>
  <c r="Q38" i="2"/>
  <c r="R38" i="2" s="1"/>
  <c r="S38" i="2" s="1"/>
  <c r="Q34" i="2"/>
  <c r="R34" i="2" s="1"/>
  <c r="S34" i="2" s="1"/>
  <c r="Q30" i="2"/>
  <c r="R30" i="2" s="1"/>
  <c r="S30" i="2" s="1"/>
  <c r="Q26" i="2"/>
  <c r="R26" i="2" s="1"/>
  <c r="S26" i="2" s="1"/>
  <c r="Q66" i="2"/>
  <c r="R66" i="2" s="1"/>
  <c r="Q98" i="2"/>
  <c r="R98" i="2" s="1"/>
  <c r="Q94" i="2"/>
  <c r="R94" i="2" s="1"/>
  <c r="Q99" i="2"/>
  <c r="R99" i="2" s="1"/>
  <c r="S99" i="2" s="1"/>
  <c r="Q70" i="2"/>
  <c r="R70" i="2" s="1"/>
  <c r="Q72" i="2"/>
  <c r="R72" i="2" s="1"/>
  <c r="S72" i="2" s="1"/>
  <c r="Q64" i="2"/>
  <c r="R64" i="2" s="1"/>
  <c r="S64" i="2" s="1"/>
  <c r="Q73" i="2"/>
  <c r="Q65" i="2"/>
  <c r="R65" i="2" s="1"/>
  <c r="S65" i="2" s="1"/>
  <c r="Q69" i="2"/>
  <c r="Q63" i="2"/>
  <c r="R63" i="2" s="1"/>
  <c r="S63" i="2" s="1"/>
  <c r="Q11" i="2"/>
  <c r="R11" i="2" s="1"/>
  <c r="Q77" i="2"/>
  <c r="Q28" i="2"/>
  <c r="R28" i="2" s="1"/>
  <c r="S28" i="2" s="1"/>
  <c r="Q22" i="2"/>
  <c r="R22" i="2" s="1"/>
  <c r="S22" i="2" s="1"/>
  <c r="Q78" i="2"/>
  <c r="R78" i="2" s="1"/>
  <c r="R88" i="2"/>
  <c r="S88" i="2" s="1"/>
  <c r="Q12" i="2"/>
  <c r="R12" i="2" s="1"/>
  <c r="S12" i="2" s="1"/>
  <c r="Q20" i="2"/>
  <c r="R20" i="2" s="1"/>
  <c r="S20" i="2" s="1"/>
  <c r="Q25" i="2"/>
  <c r="R25" i="2" s="1"/>
  <c r="Q32" i="2"/>
  <c r="R32" i="2" s="1"/>
  <c r="S32" i="2" s="1"/>
  <c r="Q24" i="2"/>
  <c r="R24" i="2" s="1"/>
  <c r="S24" i="2" s="1"/>
  <c r="Q16" i="2"/>
  <c r="R16" i="2" s="1"/>
  <c r="S16" i="2" s="1"/>
  <c r="Q33" i="2"/>
  <c r="R33" i="2" s="1"/>
  <c r="Q40" i="2"/>
  <c r="R40" i="2" s="1"/>
  <c r="S40" i="2" s="1"/>
  <c r="Q18" i="2"/>
  <c r="R18" i="2" s="1"/>
  <c r="S18" i="2" s="1"/>
  <c r="Q14" i="2"/>
  <c r="R14" i="2" s="1"/>
  <c r="S14" i="2" s="1"/>
  <c r="R89" i="2"/>
  <c r="S89" i="2" s="1"/>
  <c r="R77" i="2"/>
  <c r="S77" i="2" s="1"/>
  <c r="R69" i="2"/>
  <c r="S69" i="2" s="1"/>
  <c r="R73" i="2"/>
  <c r="S73" i="2" s="1"/>
  <c r="R56" i="2"/>
  <c r="S56" i="2" s="1"/>
  <c r="R48" i="2"/>
  <c r="S48" i="2" s="1"/>
  <c r="R60" i="2"/>
  <c r="S60" i="2" s="1"/>
  <c r="R52" i="2"/>
  <c r="S52" i="2" s="1"/>
  <c r="R44" i="2"/>
  <c r="S44" i="2" s="1"/>
  <c r="R36" i="2"/>
  <c r="S36" i="2" s="1"/>
  <c r="S86" i="2"/>
  <c r="S82" i="2"/>
  <c r="S61" i="2"/>
  <c r="S57" i="2"/>
  <c r="S53" i="2"/>
  <c r="S49" i="2"/>
  <c r="S45" i="2"/>
  <c r="S41" i="2"/>
  <c r="S37" i="2"/>
  <c r="S29" i="2"/>
  <c r="S21" i="2"/>
  <c r="S17" i="2"/>
  <c r="S13" i="2"/>
  <c r="Q102" i="2" l="1"/>
  <c r="S90" i="2"/>
  <c r="S98" i="2"/>
  <c r="S66" i="2"/>
  <c r="H103" i="2"/>
  <c r="S70" i="2"/>
  <c r="S74" i="2"/>
  <c r="S94" i="2"/>
  <c r="R102" i="2"/>
  <c r="S102" i="2" s="1"/>
  <c r="P103" i="2"/>
  <c r="Q79" i="2"/>
  <c r="R79" i="2" s="1"/>
  <c r="S79" i="2" s="1"/>
  <c r="S11" i="2"/>
  <c r="S78" i="2"/>
  <c r="S25" i="2"/>
  <c r="S33" i="2"/>
  <c r="Q103" i="2" l="1"/>
  <c r="R103" i="2"/>
  <c r="S103" i="2"/>
</calcChain>
</file>

<file path=xl/sharedStrings.xml><?xml version="1.0" encoding="utf-8"?>
<sst xmlns="http://schemas.openxmlformats.org/spreadsheetml/2006/main" count="181" uniqueCount="52">
  <si>
    <t>Lp.</t>
  </si>
  <si>
    <t>Grupa taryfowa</t>
  </si>
  <si>
    <t>Prognozo-wane roczne zużycie energii elektrycznej [kWh]</t>
  </si>
  <si>
    <t>Cena energii elektrycznej netto</t>
  </si>
  <si>
    <t>Cena usługi dystrybucyjnej netto</t>
  </si>
  <si>
    <t>Łączna cena oferty netto [zł]</t>
  </si>
  <si>
    <t>Kwota VAT [zł]</t>
  </si>
  <si>
    <t>Łączna cena oferty brutto [zł]</t>
  </si>
  <si>
    <t>Ceny jednostkowe</t>
  </si>
  <si>
    <t>Cena energii czynnej w poszczegól-nych strefach [zł/kWh]</t>
  </si>
  <si>
    <t>Opłata handlowa [zł/m-c]</t>
  </si>
  <si>
    <t>Stawka jakościowa [zł/kWh]</t>
  </si>
  <si>
    <t>Stawka opłaty przejściowej [zł/kW/m-c]</t>
  </si>
  <si>
    <t>Składnik zmienny stawki sieciowej [zł/kWh]</t>
  </si>
  <si>
    <t>Składnik stały stawki sieciowej [zł/kW/mc]</t>
  </si>
  <si>
    <t>Stawka opłaty abonamento-wej netto [zł/m-c]</t>
  </si>
  <si>
    <t>Opłata OZE (zł/MWh)</t>
  </si>
  <si>
    <t>Łączna cena za 24 miesiące    [zł]</t>
  </si>
  <si>
    <t>Łączna cena za 24 miesiące      [zł]</t>
  </si>
  <si>
    <t xml:space="preserve">Obiekt (ilość punktów poboru energii elektrycznej w danej grupie taryfowej) </t>
  </si>
  <si>
    <t>Moc umowna [kW] (łączna dla danej grupy taryfowej)</t>
  </si>
  <si>
    <t>Oświetlenie uliczne</t>
  </si>
  <si>
    <t>Oświetlenie Uliczne</t>
  </si>
  <si>
    <t>Oświetlenie uliczne - Hydrofornia</t>
  </si>
  <si>
    <t>Oświetlenie ronda</t>
  </si>
  <si>
    <t>C11o</t>
  </si>
  <si>
    <t>Hydrofornia</t>
  </si>
  <si>
    <t>Budynek Administracyjny</t>
  </si>
  <si>
    <t>Biura</t>
  </si>
  <si>
    <t>Świetlica</t>
  </si>
  <si>
    <t>Stacja wodociągowa</t>
  </si>
  <si>
    <t>Budynek Mieszkalny</t>
  </si>
  <si>
    <t>Mieszkanie</t>
  </si>
  <si>
    <t>Budynek Agronomówki - klatka schodowa</t>
  </si>
  <si>
    <t>Oczyszczalnia ścieków</t>
  </si>
  <si>
    <t>Przepompownia</t>
  </si>
  <si>
    <t>Przepompownia ścieków P4</t>
  </si>
  <si>
    <t>Przepompownia ścieków PP1</t>
  </si>
  <si>
    <t>Gmina Brąszewice</t>
  </si>
  <si>
    <t xml:space="preserve">Przepompownia P1 </t>
  </si>
  <si>
    <t>Przepompownia P2</t>
  </si>
  <si>
    <t>Szkoła Podstawowa w Żurawiu</t>
  </si>
  <si>
    <t>Szkoła Podstawowa w Brąszewicach</t>
  </si>
  <si>
    <t>Szkoła Podstawowa Godynice</t>
  </si>
  <si>
    <t>C12a</t>
  </si>
  <si>
    <t>G11</t>
  </si>
  <si>
    <t>C11</t>
  </si>
  <si>
    <t>Suma OSD</t>
  </si>
  <si>
    <t xml:space="preserve">suma sprzedaż </t>
  </si>
  <si>
    <t>Publiczne Przedszkole w Brąszewicach</t>
  </si>
  <si>
    <t>Gmina Brąszewice (w trakcie remontu, przekształcenie na urząd gminy)</t>
  </si>
  <si>
    <t>Stawka opłaty kogeneracyjnej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</si>
</sst>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"/>
  </numFmts>
  <fonts count="6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 indent="3"/>
    </xf>
    <xf numFmtId="0" fontId="4" fillId="0" borderId="0" xfId="0" applyFont="1" applyFill="1" applyBorder="1"/>
    <xf numFmtId="4" fontId="4" fillId="0" borderId="0" xfId="0" applyNumberFormat="1" applyFont="1" applyFill="1" applyBorder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1" fontId="4" fillId="0" borderId="1" xfId="0" applyNumberFormat="1" applyFont="1" applyFill="1" applyBorder="1" applyAlignment="1"/>
    <xf numFmtId="4" fontId="4" fillId="0" borderId="0" xfId="0" applyNumberFormat="1" applyFont="1" applyFill="1"/>
    <xf numFmtId="0" fontId="2" fillId="0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/>
    <xf numFmtId="0" fontId="2" fillId="0" borderId="0" xfId="0" applyFont="1" applyFill="1" applyAlignment="1"/>
    <xf numFmtId="0" fontId="4" fillId="0" borderId="0" xfId="0" applyFont="1" applyFill="1" applyAlignment="1"/>
    <xf numFmtId="0" fontId="2" fillId="0" borderId="1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3" xfId="0" applyFont="1" applyFill="1" applyBorder="1"/>
    <xf numFmtId="0" fontId="4" fillId="0" borderId="1" xfId="0" applyFont="1" applyFill="1" applyBorder="1" applyAlignment="1">
      <alignment horizontal="center"/>
    </xf>
    <xf numFmtId="4" fontId="5" fillId="0" borderId="1" xfId="0" applyNumberFormat="1" applyFont="1" applyFill="1" applyBorder="1"/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vertical="top" wrapText="1"/>
    </xf>
    <xf numFmtId="1" fontId="4" fillId="0" borderId="0" xfId="0" applyNumberFormat="1" applyFont="1" applyFill="1"/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4" fontId="2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/>
    </xf>
    <xf numFmtId="1" fontId="4" fillId="0" borderId="13" xfId="0" applyNumberFormat="1" applyFont="1" applyFill="1" applyBorder="1" applyAlignment="1"/>
    <xf numFmtId="4" fontId="4" fillId="0" borderId="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left" vertical="center" wrapText="1" indent="3"/>
    </xf>
    <xf numFmtId="4" fontId="2" fillId="0" borderId="12" xfId="0" applyNumberFormat="1" applyFont="1" applyFill="1" applyBorder="1" applyAlignment="1">
      <alignment horizontal="left" vertical="center" wrapText="1" indent="3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Drzazga/Desktop/przetarg%20na%20energi&#281;/za&#322;&#261;cznik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a"/>
      <sheetName val="2b"/>
      <sheetName val="3a"/>
      <sheetName val="3b"/>
    </sheetNames>
    <sheetDataSet>
      <sheetData sheetId="0"/>
      <sheetData sheetId="1">
        <row r="14">
          <cell r="T14">
            <v>573</v>
          </cell>
        </row>
        <row r="25">
          <cell r="T25">
            <v>11902</v>
          </cell>
          <cell r="U25">
            <v>25292</v>
          </cell>
        </row>
        <row r="26">
          <cell r="T26">
            <v>5688</v>
          </cell>
          <cell r="U26">
            <v>12086</v>
          </cell>
        </row>
        <row r="27">
          <cell r="T27">
            <v>5754</v>
          </cell>
          <cell r="U27">
            <v>12228</v>
          </cell>
        </row>
        <row r="28">
          <cell r="T28">
            <v>6726</v>
          </cell>
          <cell r="U28">
            <v>14292</v>
          </cell>
        </row>
        <row r="29">
          <cell r="T29">
            <v>1619</v>
          </cell>
          <cell r="U29">
            <v>3441</v>
          </cell>
        </row>
        <row r="30">
          <cell r="T30">
            <v>18272</v>
          </cell>
          <cell r="U30">
            <v>38828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9"/>
  <sheetViews>
    <sheetView tabSelected="1" topLeftCell="B7" workbookViewId="0">
      <selection activeCell="O14" sqref="O14"/>
    </sheetView>
  </sheetViews>
  <sheetFormatPr defaultRowHeight="12"/>
  <cols>
    <col min="1" max="1" width="3.625" style="6" customWidth="1"/>
    <col min="2" max="2" width="23.25" style="6" customWidth="1"/>
    <col min="3" max="3" width="7.125" style="6" customWidth="1"/>
    <col min="4" max="4" width="8.25" style="6" customWidth="1"/>
    <col min="5" max="7" width="9.75" style="6" customWidth="1"/>
    <col min="8" max="8" width="9.75" style="27" customWidth="1"/>
    <col min="9" max="11" width="9.75" style="43" customWidth="1"/>
    <col min="12" max="12" width="9.75" style="44" customWidth="1"/>
    <col min="13" max="13" width="9.75" style="43" customWidth="1"/>
    <col min="14" max="14" width="11.125" style="43" customWidth="1"/>
    <col min="15" max="15" width="9.75" style="43" customWidth="1"/>
    <col min="16" max="19" width="9.75" style="27" customWidth="1"/>
    <col min="20" max="21" width="9.875" style="6" bestFit="1" customWidth="1"/>
    <col min="22" max="22" width="11.875" style="6" bestFit="1" customWidth="1"/>
    <col min="23" max="23" width="9.875" style="6" bestFit="1" customWidth="1"/>
    <col min="24" max="16384" width="9" style="6"/>
  </cols>
  <sheetData>
    <row r="1" spans="1:23" s="3" customFormat="1" ht="19.5" customHeight="1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2"/>
      <c r="M1" s="1"/>
      <c r="N1" s="1"/>
      <c r="O1" s="78"/>
      <c r="P1" s="78"/>
      <c r="Q1" s="78"/>
      <c r="R1" s="78"/>
      <c r="S1" s="78"/>
    </row>
    <row r="2" spans="1:23" s="3" customFormat="1" ht="19.5" customHeight="1">
      <c r="A2" s="1"/>
      <c r="B2" s="1"/>
      <c r="C2" s="1"/>
      <c r="D2" s="1"/>
      <c r="E2" s="1"/>
      <c r="F2" s="1"/>
      <c r="G2" s="1"/>
      <c r="H2" s="2"/>
      <c r="I2" s="1"/>
      <c r="J2" s="1"/>
      <c r="K2" s="1"/>
      <c r="L2" s="2"/>
      <c r="M2" s="1"/>
      <c r="N2" s="1"/>
      <c r="O2" s="1"/>
      <c r="P2" s="2"/>
      <c r="Q2" s="2"/>
      <c r="R2" s="2"/>
      <c r="S2" s="2"/>
    </row>
    <row r="3" spans="1:23" s="3" customFormat="1" ht="19.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23">
      <c r="A4" s="4"/>
      <c r="B4" s="4"/>
      <c r="C4" s="4"/>
      <c r="D4" s="4"/>
      <c r="E4" s="4"/>
      <c r="F4" s="4"/>
      <c r="G4" s="4"/>
      <c r="H4" s="5"/>
      <c r="I4" s="4"/>
      <c r="J4" s="4"/>
      <c r="K4" s="4"/>
      <c r="L4" s="5"/>
      <c r="M4" s="4"/>
      <c r="N4" s="4"/>
      <c r="O4" s="4"/>
      <c r="P4" s="5"/>
      <c r="Q4" s="5"/>
      <c r="R4" s="5"/>
      <c r="S4" s="5"/>
    </row>
    <row r="5" spans="1:23">
      <c r="A5" s="4"/>
      <c r="B5" s="4"/>
      <c r="C5" s="4"/>
      <c r="D5" s="4"/>
      <c r="E5" s="4"/>
      <c r="F5" s="4"/>
      <c r="G5" s="4"/>
      <c r="H5" s="5"/>
      <c r="I5" s="4"/>
      <c r="J5" s="4"/>
      <c r="K5" s="4"/>
      <c r="L5" s="5"/>
      <c r="M5" s="4"/>
      <c r="N5" s="4"/>
      <c r="O5" s="4"/>
      <c r="P5" s="5"/>
      <c r="Q5" s="5"/>
      <c r="R5" s="5"/>
      <c r="S5" s="5"/>
    </row>
    <row r="6" spans="1:23">
      <c r="A6" s="1"/>
      <c r="B6" s="1"/>
      <c r="C6" s="1"/>
      <c r="D6" s="1"/>
      <c r="E6" s="1"/>
      <c r="F6" s="1"/>
      <c r="G6" s="1"/>
      <c r="H6" s="2"/>
      <c r="I6" s="1"/>
      <c r="J6" s="1"/>
      <c r="K6" s="1"/>
      <c r="L6" s="2"/>
      <c r="M6" s="1"/>
      <c r="N6" s="1"/>
      <c r="O6" s="1"/>
      <c r="P6" s="2"/>
      <c r="Q6" s="2"/>
      <c r="R6" s="2"/>
      <c r="S6" s="2"/>
    </row>
    <row r="7" spans="1:23" ht="12.75" thickBot="1">
      <c r="A7" s="7"/>
      <c r="B7" s="7"/>
      <c r="C7" s="7"/>
      <c r="D7" s="7"/>
      <c r="E7" s="7"/>
      <c r="F7" s="7"/>
      <c r="G7" s="7"/>
      <c r="H7" s="8"/>
      <c r="I7" s="7"/>
      <c r="J7" s="7"/>
      <c r="K7" s="7"/>
      <c r="L7" s="8"/>
      <c r="M7" s="7"/>
      <c r="N7" s="7"/>
      <c r="O7" s="7"/>
      <c r="P7" s="8"/>
      <c r="Q7" s="8"/>
      <c r="R7" s="8"/>
      <c r="S7" s="8"/>
    </row>
    <row r="8" spans="1:23" ht="13.5" customHeight="1">
      <c r="A8" s="80" t="s">
        <v>0</v>
      </c>
      <c r="B8" s="72" t="s">
        <v>19</v>
      </c>
      <c r="C8" s="72" t="s">
        <v>1</v>
      </c>
      <c r="D8" s="72" t="s">
        <v>20</v>
      </c>
      <c r="E8" s="72" t="s">
        <v>2</v>
      </c>
      <c r="F8" s="72" t="s">
        <v>3</v>
      </c>
      <c r="G8" s="72"/>
      <c r="H8" s="72"/>
      <c r="I8" s="72" t="s">
        <v>4</v>
      </c>
      <c r="J8" s="72"/>
      <c r="K8" s="72"/>
      <c r="L8" s="72"/>
      <c r="M8" s="72"/>
      <c r="N8" s="72"/>
      <c r="O8" s="72"/>
      <c r="P8" s="72"/>
      <c r="Q8" s="75" t="s">
        <v>5</v>
      </c>
      <c r="R8" s="75" t="s">
        <v>6</v>
      </c>
      <c r="S8" s="83" t="s">
        <v>7</v>
      </c>
    </row>
    <row r="9" spans="1:23" ht="13.5" customHeight="1">
      <c r="A9" s="81"/>
      <c r="B9" s="73"/>
      <c r="C9" s="73"/>
      <c r="D9" s="73"/>
      <c r="E9" s="73"/>
      <c r="F9" s="73" t="s">
        <v>8</v>
      </c>
      <c r="G9" s="73"/>
      <c r="H9" s="76" t="s">
        <v>17</v>
      </c>
      <c r="I9" s="73" t="s">
        <v>8</v>
      </c>
      <c r="J9" s="73"/>
      <c r="K9" s="87"/>
      <c r="L9" s="87"/>
      <c r="M9" s="87"/>
      <c r="N9" s="87"/>
      <c r="O9" s="87"/>
      <c r="P9" s="76" t="s">
        <v>18</v>
      </c>
      <c r="Q9" s="76"/>
      <c r="R9" s="76"/>
      <c r="S9" s="84"/>
    </row>
    <row r="10" spans="1:23" ht="82.5" customHeight="1">
      <c r="A10" s="82"/>
      <c r="B10" s="74"/>
      <c r="C10" s="74"/>
      <c r="D10" s="74"/>
      <c r="E10" s="74"/>
      <c r="F10" s="9" t="s">
        <v>9</v>
      </c>
      <c r="G10" s="9" t="s">
        <v>10</v>
      </c>
      <c r="H10" s="86"/>
      <c r="I10" s="9" t="s">
        <v>11</v>
      </c>
      <c r="J10" s="9" t="s">
        <v>12</v>
      </c>
      <c r="K10" s="9" t="s">
        <v>13</v>
      </c>
      <c r="L10" s="10" t="s">
        <v>14</v>
      </c>
      <c r="M10" s="11" t="s">
        <v>16</v>
      </c>
      <c r="N10" s="88" t="s">
        <v>51</v>
      </c>
      <c r="O10" s="9" t="s">
        <v>15</v>
      </c>
      <c r="P10" s="86"/>
      <c r="Q10" s="77"/>
      <c r="R10" s="77"/>
      <c r="S10" s="85"/>
    </row>
    <row r="11" spans="1:23" s="21" customFormat="1">
      <c r="A11" s="12">
        <v>1</v>
      </c>
      <c r="B11" s="13" t="s">
        <v>21</v>
      </c>
      <c r="C11" s="14" t="s">
        <v>25</v>
      </c>
      <c r="D11" s="14">
        <v>5</v>
      </c>
      <c r="E11" s="14">
        <v>8200</v>
      </c>
      <c r="F11" s="15"/>
      <c r="G11" s="16"/>
      <c r="H11" s="17">
        <f>ROUND(E11*F11,2)</f>
        <v>0</v>
      </c>
      <c r="I11" s="18"/>
      <c r="J11" s="19"/>
      <c r="K11" s="18"/>
      <c r="L11" s="19"/>
      <c r="M11" s="20"/>
      <c r="N11" s="20"/>
      <c r="O11" s="19"/>
      <c r="P11" s="17">
        <f>ROUND((I11*E11)+((J11*D11)*24)+(K11*E11)+((L11*D11)*24)+((M11/1000)*E11)+(O11*24),2)</f>
        <v>0</v>
      </c>
      <c r="Q11" s="16">
        <f>H11+P11</f>
        <v>0</v>
      </c>
      <c r="R11" s="16">
        <f>ROUND(Q11*0.23,2)</f>
        <v>0</v>
      </c>
      <c r="S11" s="16">
        <f>Q11+R11</f>
        <v>0</v>
      </c>
      <c r="V11" s="22"/>
    </row>
    <row r="12" spans="1:23" s="21" customFormat="1">
      <c r="A12" s="23">
        <v>2</v>
      </c>
      <c r="B12" s="24" t="s">
        <v>21</v>
      </c>
      <c r="C12" s="14" t="s">
        <v>25</v>
      </c>
      <c r="D12" s="14">
        <v>5</v>
      </c>
      <c r="E12" s="14">
        <v>2776</v>
      </c>
      <c r="F12" s="15"/>
      <c r="G12" s="16"/>
      <c r="H12" s="17">
        <f t="shared" ref="H12:H76" si="0">ROUND(E12*F12,2)</f>
        <v>0</v>
      </c>
      <c r="I12" s="18"/>
      <c r="J12" s="19"/>
      <c r="K12" s="18"/>
      <c r="L12" s="19"/>
      <c r="M12" s="20"/>
      <c r="N12" s="20"/>
      <c r="O12" s="19"/>
      <c r="P12" s="17">
        <f t="shared" ref="P12:P62" si="1">ROUND((I12*E12)+((J12*D12)*24)+(K12*E12)+((L12*D12)*24)+((M12/1000)*E12)+(O12*24),2)</f>
        <v>0</v>
      </c>
      <c r="Q12" s="16">
        <f t="shared" ref="Q12:Q76" si="2">H12+P12</f>
        <v>0</v>
      </c>
      <c r="R12" s="16">
        <f t="shared" ref="R12:R76" si="3">ROUND(Q12*0.23,2)</f>
        <v>0</v>
      </c>
      <c r="S12" s="16">
        <f t="shared" ref="S12:S76" si="4">Q12+R12</f>
        <v>0</v>
      </c>
      <c r="T12" s="22"/>
    </row>
    <row r="13" spans="1:23">
      <c r="A13" s="12">
        <v>3</v>
      </c>
      <c r="B13" s="25" t="s">
        <v>21</v>
      </c>
      <c r="C13" s="14" t="s">
        <v>25</v>
      </c>
      <c r="D13" s="14">
        <v>5</v>
      </c>
      <c r="E13" s="26">
        <v>2800</v>
      </c>
      <c r="F13" s="15"/>
      <c r="G13" s="16"/>
      <c r="H13" s="17">
        <f t="shared" si="0"/>
        <v>0</v>
      </c>
      <c r="I13" s="18"/>
      <c r="J13" s="19"/>
      <c r="K13" s="18"/>
      <c r="L13" s="19"/>
      <c r="M13" s="20"/>
      <c r="N13" s="20"/>
      <c r="O13" s="19"/>
      <c r="P13" s="17">
        <f t="shared" si="1"/>
        <v>0</v>
      </c>
      <c r="Q13" s="16">
        <f t="shared" si="2"/>
        <v>0</v>
      </c>
      <c r="R13" s="16">
        <f t="shared" si="3"/>
        <v>0</v>
      </c>
      <c r="S13" s="16">
        <f t="shared" si="4"/>
        <v>0</v>
      </c>
      <c r="V13" s="27"/>
    </row>
    <row r="14" spans="1:23">
      <c r="A14" s="23">
        <v>4</v>
      </c>
      <c r="B14" s="25" t="s">
        <v>21</v>
      </c>
      <c r="C14" s="14" t="s">
        <v>25</v>
      </c>
      <c r="D14" s="14">
        <v>5</v>
      </c>
      <c r="E14" s="26">
        <v>2600</v>
      </c>
      <c r="F14" s="15"/>
      <c r="G14" s="16"/>
      <c r="H14" s="17">
        <f t="shared" si="0"/>
        <v>0</v>
      </c>
      <c r="I14" s="18"/>
      <c r="J14" s="19"/>
      <c r="K14" s="18"/>
      <c r="L14" s="19"/>
      <c r="M14" s="20"/>
      <c r="N14" s="20"/>
      <c r="O14" s="19"/>
      <c r="P14" s="17">
        <f t="shared" si="1"/>
        <v>0</v>
      </c>
      <c r="Q14" s="16">
        <f t="shared" si="2"/>
        <v>0</v>
      </c>
      <c r="R14" s="16">
        <f t="shared" si="3"/>
        <v>0</v>
      </c>
      <c r="S14" s="16">
        <f t="shared" si="4"/>
        <v>0</v>
      </c>
    </row>
    <row r="15" spans="1:23">
      <c r="A15" s="12">
        <v>5</v>
      </c>
      <c r="B15" s="25" t="s">
        <v>21</v>
      </c>
      <c r="C15" s="14" t="s">
        <v>25</v>
      </c>
      <c r="D15" s="14">
        <v>5</v>
      </c>
      <c r="E15" s="26">
        <v>9400</v>
      </c>
      <c r="F15" s="15"/>
      <c r="G15" s="16"/>
      <c r="H15" s="17">
        <f t="shared" si="0"/>
        <v>0</v>
      </c>
      <c r="I15" s="18"/>
      <c r="J15" s="19"/>
      <c r="K15" s="18"/>
      <c r="L15" s="19"/>
      <c r="M15" s="20"/>
      <c r="N15" s="20"/>
      <c r="O15" s="19"/>
      <c r="P15" s="17">
        <f t="shared" si="1"/>
        <v>0</v>
      </c>
      <c r="Q15" s="16">
        <f t="shared" si="2"/>
        <v>0</v>
      </c>
      <c r="R15" s="16">
        <f t="shared" si="3"/>
        <v>0</v>
      </c>
      <c r="S15" s="16">
        <f t="shared" si="4"/>
        <v>0</v>
      </c>
      <c r="U15" s="27"/>
      <c r="W15" s="27"/>
    </row>
    <row r="16" spans="1:23">
      <c r="A16" s="23">
        <v>6</v>
      </c>
      <c r="B16" s="28" t="s">
        <v>21</v>
      </c>
      <c r="C16" s="14" t="s">
        <v>25</v>
      </c>
      <c r="D16" s="14">
        <v>5</v>
      </c>
      <c r="E16" s="29">
        <v>5200</v>
      </c>
      <c r="F16" s="15"/>
      <c r="G16" s="16"/>
      <c r="H16" s="17">
        <f t="shared" si="0"/>
        <v>0</v>
      </c>
      <c r="I16" s="18"/>
      <c r="J16" s="19"/>
      <c r="K16" s="18"/>
      <c r="L16" s="19"/>
      <c r="M16" s="20"/>
      <c r="N16" s="20"/>
      <c r="O16" s="19"/>
      <c r="P16" s="17">
        <f t="shared" si="1"/>
        <v>0</v>
      </c>
      <c r="Q16" s="16">
        <f t="shared" si="2"/>
        <v>0</v>
      </c>
      <c r="R16" s="16">
        <f t="shared" si="3"/>
        <v>0</v>
      </c>
      <c r="S16" s="16">
        <f t="shared" si="4"/>
        <v>0</v>
      </c>
      <c r="T16" s="30"/>
    </row>
    <row r="17" spans="1:21">
      <c r="A17" s="12">
        <v>7</v>
      </c>
      <c r="B17" s="28" t="s">
        <v>21</v>
      </c>
      <c r="C17" s="14" t="s">
        <v>25</v>
      </c>
      <c r="D17" s="14">
        <v>5</v>
      </c>
      <c r="E17" s="29">
        <v>6400</v>
      </c>
      <c r="F17" s="15"/>
      <c r="G17" s="16"/>
      <c r="H17" s="17">
        <f t="shared" si="0"/>
        <v>0</v>
      </c>
      <c r="I17" s="18"/>
      <c r="J17" s="19"/>
      <c r="K17" s="18"/>
      <c r="L17" s="19"/>
      <c r="M17" s="20"/>
      <c r="N17" s="20"/>
      <c r="O17" s="19"/>
      <c r="P17" s="17">
        <f t="shared" si="1"/>
        <v>0</v>
      </c>
      <c r="Q17" s="16">
        <f t="shared" si="2"/>
        <v>0</v>
      </c>
      <c r="R17" s="16">
        <f t="shared" si="3"/>
        <v>0</v>
      </c>
      <c r="S17" s="16">
        <f t="shared" si="4"/>
        <v>0</v>
      </c>
      <c r="T17" s="30"/>
      <c r="U17" s="27"/>
    </row>
    <row r="18" spans="1:21">
      <c r="A18" s="23">
        <v>8</v>
      </c>
      <c r="B18" s="28" t="s">
        <v>21</v>
      </c>
      <c r="C18" s="14" t="s">
        <v>25</v>
      </c>
      <c r="D18" s="14">
        <v>5</v>
      </c>
      <c r="E18" s="29">
        <v>6400</v>
      </c>
      <c r="F18" s="15"/>
      <c r="G18" s="16"/>
      <c r="H18" s="17">
        <f t="shared" si="0"/>
        <v>0</v>
      </c>
      <c r="I18" s="18"/>
      <c r="J18" s="19"/>
      <c r="K18" s="18"/>
      <c r="L18" s="19"/>
      <c r="M18" s="20"/>
      <c r="N18" s="20"/>
      <c r="O18" s="19"/>
      <c r="P18" s="17">
        <f t="shared" si="1"/>
        <v>0</v>
      </c>
      <c r="Q18" s="16">
        <f t="shared" si="2"/>
        <v>0</v>
      </c>
      <c r="R18" s="16">
        <f t="shared" si="3"/>
        <v>0</v>
      </c>
      <c r="S18" s="16">
        <f t="shared" si="4"/>
        <v>0</v>
      </c>
      <c r="T18" s="30"/>
    </row>
    <row r="19" spans="1:21">
      <c r="A19" s="12">
        <v>9</v>
      </c>
      <c r="B19" s="28" t="s">
        <v>21</v>
      </c>
      <c r="C19" s="14" t="s">
        <v>25</v>
      </c>
      <c r="D19" s="14">
        <v>5</v>
      </c>
      <c r="E19" s="29">
        <v>5400</v>
      </c>
      <c r="F19" s="15"/>
      <c r="G19" s="16"/>
      <c r="H19" s="17">
        <f t="shared" si="0"/>
        <v>0</v>
      </c>
      <c r="I19" s="18"/>
      <c r="J19" s="19"/>
      <c r="K19" s="18"/>
      <c r="L19" s="19"/>
      <c r="M19" s="20"/>
      <c r="N19" s="20"/>
      <c r="O19" s="19"/>
      <c r="P19" s="17">
        <f t="shared" si="1"/>
        <v>0</v>
      </c>
      <c r="Q19" s="16">
        <f t="shared" si="2"/>
        <v>0</v>
      </c>
      <c r="R19" s="16">
        <f t="shared" si="3"/>
        <v>0</v>
      </c>
      <c r="S19" s="16">
        <f t="shared" si="4"/>
        <v>0</v>
      </c>
      <c r="T19" s="3"/>
    </row>
    <row r="20" spans="1:21">
      <c r="A20" s="23">
        <v>10</v>
      </c>
      <c r="B20" s="28" t="s">
        <v>22</v>
      </c>
      <c r="C20" s="14" t="s">
        <v>25</v>
      </c>
      <c r="D20" s="14">
        <v>5</v>
      </c>
      <c r="E20" s="29">
        <v>1306</v>
      </c>
      <c r="F20" s="15"/>
      <c r="G20" s="16"/>
      <c r="H20" s="17">
        <f t="shared" si="0"/>
        <v>0</v>
      </c>
      <c r="I20" s="18"/>
      <c r="J20" s="19"/>
      <c r="K20" s="18"/>
      <c r="L20" s="19"/>
      <c r="M20" s="20"/>
      <c r="N20" s="20"/>
      <c r="O20" s="19"/>
      <c r="P20" s="17">
        <f t="shared" si="1"/>
        <v>0</v>
      </c>
      <c r="Q20" s="16">
        <f t="shared" si="2"/>
        <v>0</v>
      </c>
      <c r="R20" s="16">
        <f t="shared" si="3"/>
        <v>0</v>
      </c>
      <c r="S20" s="16">
        <f t="shared" si="4"/>
        <v>0</v>
      </c>
      <c r="T20" s="3"/>
    </row>
    <row r="21" spans="1:21">
      <c r="A21" s="12">
        <v>11</v>
      </c>
      <c r="B21" s="28" t="s">
        <v>21</v>
      </c>
      <c r="C21" s="14" t="s">
        <v>25</v>
      </c>
      <c r="D21" s="14">
        <v>5</v>
      </c>
      <c r="E21" s="29">
        <v>6894</v>
      </c>
      <c r="F21" s="15"/>
      <c r="G21" s="16"/>
      <c r="H21" s="17">
        <f t="shared" si="0"/>
        <v>0</v>
      </c>
      <c r="I21" s="18"/>
      <c r="J21" s="19"/>
      <c r="K21" s="18"/>
      <c r="L21" s="19"/>
      <c r="M21" s="20"/>
      <c r="N21" s="20"/>
      <c r="O21" s="19"/>
      <c r="P21" s="17">
        <f t="shared" si="1"/>
        <v>0</v>
      </c>
      <c r="Q21" s="16">
        <f t="shared" si="2"/>
        <v>0</v>
      </c>
      <c r="R21" s="16">
        <f t="shared" si="3"/>
        <v>0</v>
      </c>
      <c r="S21" s="16">
        <f t="shared" si="4"/>
        <v>0</v>
      </c>
      <c r="T21" s="30"/>
    </row>
    <row r="22" spans="1:21">
      <c r="A22" s="23">
        <v>12</v>
      </c>
      <c r="B22" s="28" t="s">
        <v>21</v>
      </c>
      <c r="C22" s="14" t="s">
        <v>25</v>
      </c>
      <c r="D22" s="14">
        <v>5</v>
      </c>
      <c r="E22" s="26">
        <v>4488</v>
      </c>
      <c r="F22" s="15"/>
      <c r="G22" s="16"/>
      <c r="H22" s="17">
        <f t="shared" si="0"/>
        <v>0</v>
      </c>
      <c r="I22" s="18"/>
      <c r="J22" s="19"/>
      <c r="K22" s="18"/>
      <c r="L22" s="19"/>
      <c r="M22" s="20"/>
      <c r="N22" s="20"/>
      <c r="O22" s="19"/>
      <c r="P22" s="17">
        <f t="shared" si="1"/>
        <v>0</v>
      </c>
      <c r="Q22" s="16">
        <f t="shared" si="2"/>
        <v>0</v>
      </c>
      <c r="R22" s="16">
        <f t="shared" si="3"/>
        <v>0</v>
      </c>
      <c r="S22" s="16">
        <f t="shared" si="4"/>
        <v>0</v>
      </c>
    </row>
    <row r="23" spans="1:21">
      <c r="A23" s="12">
        <v>13</v>
      </c>
      <c r="B23" s="28" t="s">
        <v>21</v>
      </c>
      <c r="C23" s="14" t="s">
        <v>25</v>
      </c>
      <c r="D23" s="14">
        <v>5</v>
      </c>
      <c r="E23" s="26">
        <v>4898</v>
      </c>
      <c r="F23" s="15"/>
      <c r="G23" s="16"/>
      <c r="H23" s="17">
        <f t="shared" si="0"/>
        <v>0</v>
      </c>
      <c r="I23" s="18"/>
      <c r="J23" s="19"/>
      <c r="K23" s="18"/>
      <c r="L23" s="19"/>
      <c r="M23" s="20"/>
      <c r="N23" s="20"/>
      <c r="O23" s="19"/>
      <c r="P23" s="17">
        <f t="shared" si="1"/>
        <v>0</v>
      </c>
      <c r="Q23" s="16">
        <f t="shared" si="2"/>
        <v>0</v>
      </c>
      <c r="R23" s="16">
        <f t="shared" si="3"/>
        <v>0</v>
      </c>
      <c r="S23" s="16">
        <f t="shared" si="4"/>
        <v>0</v>
      </c>
    </row>
    <row r="24" spans="1:21">
      <c r="A24" s="23">
        <v>14</v>
      </c>
      <c r="B24" s="28" t="s">
        <v>21</v>
      </c>
      <c r="C24" s="14" t="s">
        <v>25</v>
      </c>
      <c r="D24" s="14">
        <v>5</v>
      </c>
      <c r="E24" s="26">
        <v>9332</v>
      </c>
      <c r="F24" s="15"/>
      <c r="G24" s="16"/>
      <c r="H24" s="17">
        <f t="shared" si="0"/>
        <v>0</v>
      </c>
      <c r="I24" s="18"/>
      <c r="J24" s="19"/>
      <c r="K24" s="18"/>
      <c r="L24" s="19"/>
      <c r="M24" s="20"/>
      <c r="N24" s="20"/>
      <c r="O24" s="19"/>
      <c r="P24" s="17">
        <f t="shared" si="1"/>
        <v>0</v>
      </c>
      <c r="Q24" s="16">
        <f t="shared" si="2"/>
        <v>0</v>
      </c>
      <c r="R24" s="16">
        <f t="shared" si="3"/>
        <v>0</v>
      </c>
      <c r="S24" s="16">
        <f t="shared" si="4"/>
        <v>0</v>
      </c>
    </row>
    <row r="25" spans="1:21">
      <c r="A25" s="12">
        <v>15</v>
      </c>
      <c r="B25" s="28" t="s">
        <v>21</v>
      </c>
      <c r="C25" s="14" t="s">
        <v>25</v>
      </c>
      <c r="D25" s="14">
        <v>5</v>
      </c>
      <c r="E25" s="26">
        <v>8828</v>
      </c>
      <c r="F25" s="15"/>
      <c r="G25" s="16"/>
      <c r="H25" s="17">
        <f t="shared" si="0"/>
        <v>0</v>
      </c>
      <c r="I25" s="18"/>
      <c r="J25" s="19"/>
      <c r="K25" s="18"/>
      <c r="L25" s="19"/>
      <c r="M25" s="20"/>
      <c r="N25" s="20"/>
      <c r="O25" s="19"/>
      <c r="P25" s="17">
        <f t="shared" si="1"/>
        <v>0</v>
      </c>
      <c r="Q25" s="16">
        <f t="shared" si="2"/>
        <v>0</v>
      </c>
      <c r="R25" s="16">
        <f t="shared" si="3"/>
        <v>0</v>
      </c>
      <c r="S25" s="16">
        <f t="shared" si="4"/>
        <v>0</v>
      </c>
    </row>
    <row r="26" spans="1:21">
      <c r="A26" s="23">
        <v>16</v>
      </c>
      <c r="B26" s="28" t="s">
        <v>21</v>
      </c>
      <c r="C26" s="14" t="s">
        <v>25</v>
      </c>
      <c r="D26" s="14">
        <v>5</v>
      </c>
      <c r="E26" s="26">
        <v>3062</v>
      </c>
      <c r="F26" s="15"/>
      <c r="G26" s="16"/>
      <c r="H26" s="17">
        <f t="shared" si="0"/>
        <v>0</v>
      </c>
      <c r="I26" s="18"/>
      <c r="J26" s="19"/>
      <c r="K26" s="18"/>
      <c r="L26" s="19"/>
      <c r="M26" s="20"/>
      <c r="N26" s="20"/>
      <c r="O26" s="19"/>
      <c r="P26" s="17">
        <f t="shared" si="1"/>
        <v>0</v>
      </c>
      <c r="Q26" s="16">
        <f t="shared" si="2"/>
        <v>0</v>
      </c>
      <c r="R26" s="16">
        <f t="shared" si="3"/>
        <v>0</v>
      </c>
      <c r="S26" s="16">
        <f t="shared" si="4"/>
        <v>0</v>
      </c>
    </row>
    <row r="27" spans="1:21">
      <c r="A27" s="12">
        <v>17</v>
      </c>
      <c r="B27" s="28" t="s">
        <v>21</v>
      </c>
      <c r="C27" s="14" t="s">
        <v>25</v>
      </c>
      <c r="D27" s="14">
        <v>5</v>
      </c>
      <c r="E27" s="26">
        <v>7328</v>
      </c>
      <c r="F27" s="15"/>
      <c r="G27" s="16"/>
      <c r="H27" s="17">
        <f t="shared" si="0"/>
        <v>0</v>
      </c>
      <c r="I27" s="18"/>
      <c r="J27" s="19"/>
      <c r="K27" s="18"/>
      <c r="L27" s="19"/>
      <c r="M27" s="20"/>
      <c r="N27" s="20"/>
      <c r="O27" s="19"/>
      <c r="P27" s="17">
        <f t="shared" si="1"/>
        <v>0</v>
      </c>
      <c r="Q27" s="16">
        <f t="shared" si="2"/>
        <v>0</v>
      </c>
      <c r="R27" s="16">
        <f t="shared" si="3"/>
        <v>0</v>
      </c>
      <c r="S27" s="16">
        <f t="shared" si="4"/>
        <v>0</v>
      </c>
      <c r="T27" s="31"/>
    </row>
    <row r="28" spans="1:21">
      <c r="A28" s="23">
        <v>18</v>
      </c>
      <c r="B28" s="32" t="s">
        <v>21</v>
      </c>
      <c r="C28" s="14" t="s">
        <v>25</v>
      </c>
      <c r="D28" s="14">
        <v>5</v>
      </c>
      <c r="E28" s="33">
        <v>10668</v>
      </c>
      <c r="F28" s="15"/>
      <c r="G28" s="16"/>
      <c r="H28" s="17">
        <f t="shared" si="0"/>
        <v>0</v>
      </c>
      <c r="I28" s="18"/>
      <c r="J28" s="19"/>
      <c r="K28" s="18"/>
      <c r="L28" s="19"/>
      <c r="M28" s="20"/>
      <c r="N28" s="20"/>
      <c r="O28" s="19"/>
      <c r="P28" s="17">
        <f t="shared" si="1"/>
        <v>0</v>
      </c>
      <c r="Q28" s="16">
        <f t="shared" si="2"/>
        <v>0</v>
      </c>
      <c r="R28" s="16">
        <f t="shared" si="3"/>
        <v>0</v>
      </c>
      <c r="S28" s="16">
        <f t="shared" si="4"/>
        <v>0</v>
      </c>
      <c r="T28" s="34"/>
    </row>
    <row r="29" spans="1:21">
      <c r="A29" s="12">
        <v>19</v>
      </c>
      <c r="B29" s="28" t="s">
        <v>21</v>
      </c>
      <c r="C29" s="14" t="s">
        <v>25</v>
      </c>
      <c r="D29" s="14">
        <v>3</v>
      </c>
      <c r="E29" s="26">
        <v>3124</v>
      </c>
      <c r="F29" s="15"/>
      <c r="G29" s="16"/>
      <c r="H29" s="17">
        <f t="shared" si="0"/>
        <v>0</v>
      </c>
      <c r="I29" s="18"/>
      <c r="J29" s="19"/>
      <c r="K29" s="18"/>
      <c r="L29" s="19"/>
      <c r="M29" s="20"/>
      <c r="N29" s="20"/>
      <c r="O29" s="19"/>
      <c r="P29" s="17">
        <f t="shared" si="1"/>
        <v>0</v>
      </c>
      <c r="Q29" s="16">
        <f t="shared" si="2"/>
        <v>0</v>
      </c>
      <c r="R29" s="16">
        <f t="shared" si="3"/>
        <v>0</v>
      </c>
      <c r="S29" s="16">
        <f t="shared" si="4"/>
        <v>0</v>
      </c>
    </row>
    <row r="30" spans="1:21">
      <c r="A30" s="23">
        <v>20</v>
      </c>
      <c r="B30" s="25" t="s">
        <v>21</v>
      </c>
      <c r="C30" s="14" t="s">
        <v>25</v>
      </c>
      <c r="D30" s="14">
        <v>5</v>
      </c>
      <c r="E30" s="26">
        <v>6858</v>
      </c>
      <c r="F30" s="15"/>
      <c r="G30" s="16"/>
      <c r="H30" s="17">
        <f t="shared" si="0"/>
        <v>0</v>
      </c>
      <c r="I30" s="18"/>
      <c r="J30" s="19"/>
      <c r="K30" s="18"/>
      <c r="L30" s="19"/>
      <c r="M30" s="20"/>
      <c r="N30" s="20"/>
      <c r="O30" s="19"/>
      <c r="P30" s="17">
        <f t="shared" si="1"/>
        <v>0</v>
      </c>
      <c r="Q30" s="16">
        <f t="shared" si="2"/>
        <v>0</v>
      </c>
      <c r="R30" s="16">
        <f t="shared" si="3"/>
        <v>0</v>
      </c>
      <c r="S30" s="16">
        <f t="shared" si="4"/>
        <v>0</v>
      </c>
    </row>
    <row r="31" spans="1:21">
      <c r="A31" s="12">
        <v>21</v>
      </c>
      <c r="B31" s="25" t="s">
        <v>21</v>
      </c>
      <c r="C31" s="14" t="s">
        <v>25</v>
      </c>
      <c r="D31" s="14">
        <v>5</v>
      </c>
      <c r="E31" s="26">
        <v>3800</v>
      </c>
      <c r="F31" s="15"/>
      <c r="G31" s="16"/>
      <c r="H31" s="17">
        <f t="shared" si="0"/>
        <v>0</v>
      </c>
      <c r="I31" s="18"/>
      <c r="J31" s="19"/>
      <c r="K31" s="18"/>
      <c r="L31" s="19"/>
      <c r="M31" s="20"/>
      <c r="N31" s="20"/>
      <c r="O31" s="19"/>
      <c r="P31" s="17">
        <f t="shared" si="1"/>
        <v>0</v>
      </c>
      <c r="Q31" s="16">
        <f t="shared" si="2"/>
        <v>0</v>
      </c>
      <c r="R31" s="16">
        <f t="shared" si="3"/>
        <v>0</v>
      </c>
      <c r="S31" s="16">
        <f t="shared" si="4"/>
        <v>0</v>
      </c>
    </row>
    <row r="32" spans="1:21">
      <c r="A32" s="23">
        <v>22</v>
      </c>
      <c r="B32" s="25" t="s">
        <v>21</v>
      </c>
      <c r="C32" s="14" t="s">
        <v>25</v>
      </c>
      <c r="D32" s="14">
        <v>5</v>
      </c>
      <c r="E32" s="26">
        <v>4634</v>
      </c>
      <c r="F32" s="15"/>
      <c r="G32" s="16"/>
      <c r="H32" s="17">
        <f t="shared" si="0"/>
        <v>0</v>
      </c>
      <c r="I32" s="18"/>
      <c r="J32" s="19"/>
      <c r="K32" s="18"/>
      <c r="L32" s="19"/>
      <c r="M32" s="20"/>
      <c r="N32" s="20"/>
      <c r="O32" s="19"/>
      <c r="P32" s="17">
        <f t="shared" si="1"/>
        <v>0</v>
      </c>
      <c r="Q32" s="16">
        <f t="shared" si="2"/>
        <v>0</v>
      </c>
      <c r="R32" s="16">
        <f t="shared" si="3"/>
        <v>0</v>
      </c>
      <c r="S32" s="16">
        <f t="shared" si="4"/>
        <v>0</v>
      </c>
    </row>
    <row r="33" spans="1:19">
      <c r="A33" s="12">
        <v>23</v>
      </c>
      <c r="B33" s="25" t="s">
        <v>21</v>
      </c>
      <c r="C33" s="14" t="s">
        <v>25</v>
      </c>
      <c r="D33" s="14">
        <v>5</v>
      </c>
      <c r="E33" s="26">
        <v>4062</v>
      </c>
      <c r="F33" s="15"/>
      <c r="G33" s="16"/>
      <c r="H33" s="17">
        <f t="shared" si="0"/>
        <v>0</v>
      </c>
      <c r="I33" s="18"/>
      <c r="J33" s="19"/>
      <c r="K33" s="18"/>
      <c r="L33" s="19"/>
      <c r="M33" s="20"/>
      <c r="N33" s="20"/>
      <c r="O33" s="19"/>
      <c r="P33" s="17">
        <f t="shared" si="1"/>
        <v>0</v>
      </c>
      <c r="Q33" s="16">
        <f t="shared" si="2"/>
        <v>0</v>
      </c>
      <c r="R33" s="16">
        <f t="shared" si="3"/>
        <v>0</v>
      </c>
      <c r="S33" s="16">
        <f t="shared" si="4"/>
        <v>0</v>
      </c>
    </row>
    <row r="34" spans="1:19">
      <c r="A34" s="23">
        <v>24</v>
      </c>
      <c r="B34" s="25" t="s">
        <v>21</v>
      </c>
      <c r="C34" s="14" t="s">
        <v>25</v>
      </c>
      <c r="D34" s="14">
        <v>5</v>
      </c>
      <c r="E34" s="26">
        <v>6806</v>
      </c>
      <c r="F34" s="15"/>
      <c r="G34" s="16"/>
      <c r="H34" s="17">
        <f t="shared" si="0"/>
        <v>0</v>
      </c>
      <c r="I34" s="18"/>
      <c r="J34" s="19"/>
      <c r="K34" s="18"/>
      <c r="L34" s="19"/>
      <c r="M34" s="20"/>
      <c r="N34" s="20"/>
      <c r="O34" s="19"/>
      <c r="P34" s="17">
        <f t="shared" si="1"/>
        <v>0</v>
      </c>
      <c r="Q34" s="16">
        <f t="shared" si="2"/>
        <v>0</v>
      </c>
      <c r="R34" s="16">
        <f t="shared" si="3"/>
        <v>0</v>
      </c>
      <c r="S34" s="16">
        <f t="shared" si="4"/>
        <v>0</v>
      </c>
    </row>
    <row r="35" spans="1:19">
      <c r="A35" s="12">
        <v>25</v>
      </c>
      <c r="B35" s="25" t="s">
        <v>21</v>
      </c>
      <c r="C35" s="14" t="s">
        <v>25</v>
      </c>
      <c r="D35" s="14">
        <v>5</v>
      </c>
      <c r="E35" s="26">
        <v>6630</v>
      </c>
      <c r="F35" s="15"/>
      <c r="G35" s="16"/>
      <c r="H35" s="17">
        <f t="shared" si="0"/>
        <v>0</v>
      </c>
      <c r="I35" s="18"/>
      <c r="J35" s="19"/>
      <c r="K35" s="18"/>
      <c r="L35" s="19"/>
      <c r="M35" s="20"/>
      <c r="N35" s="20"/>
      <c r="O35" s="19"/>
      <c r="P35" s="17">
        <f t="shared" si="1"/>
        <v>0</v>
      </c>
      <c r="Q35" s="16">
        <f t="shared" si="2"/>
        <v>0</v>
      </c>
      <c r="R35" s="16">
        <f t="shared" si="3"/>
        <v>0</v>
      </c>
      <c r="S35" s="16">
        <f t="shared" si="4"/>
        <v>0</v>
      </c>
    </row>
    <row r="36" spans="1:19">
      <c r="A36" s="23">
        <v>26</v>
      </c>
      <c r="B36" s="25" t="s">
        <v>21</v>
      </c>
      <c r="C36" s="14" t="s">
        <v>25</v>
      </c>
      <c r="D36" s="14">
        <v>5</v>
      </c>
      <c r="E36" s="26">
        <v>1782</v>
      </c>
      <c r="F36" s="15"/>
      <c r="G36" s="16"/>
      <c r="H36" s="17">
        <f t="shared" si="0"/>
        <v>0</v>
      </c>
      <c r="I36" s="18"/>
      <c r="J36" s="19"/>
      <c r="K36" s="18"/>
      <c r="L36" s="19"/>
      <c r="M36" s="20"/>
      <c r="N36" s="20"/>
      <c r="O36" s="19"/>
      <c r="P36" s="17">
        <f t="shared" si="1"/>
        <v>0</v>
      </c>
      <c r="Q36" s="16">
        <f t="shared" si="2"/>
        <v>0</v>
      </c>
      <c r="R36" s="16">
        <f t="shared" si="3"/>
        <v>0</v>
      </c>
      <c r="S36" s="16">
        <f t="shared" si="4"/>
        <v>0</v>
      </c>
    </row>
    <row r="37" spans="1:19">
      <c r="A37" s="12">
        <v>27</v>
      </c>
      <c r="B37" s="25" t="s">
        <v>21</v>
      </c>
      <c r="C37" s="14" t="s">
        <v>25</v>
      </c>
      <c r="D37" s="14">
        <v>5</v>
      </c>
      <c r="E37" s="26">
        <v>5360</v>
      </c>
      <c r="F37" s="15"/>
      <c r="G37" s="16"/>
      <c r="H37" s="17">
        <f t="shared" si="0"/>
        <v>0</v>
      </c>
      <c r="I37" s="18"/>
      <c r="J37" s="19"/>
      <c r="K37" s="18"/>
      <c r="L37" s="19"/>
      <c r="M37" s="20"/>
      <c r="N37" s="20"/>
      <c r="O37" s="19"/>
      <c r="P37" s="17">
        <f t="shared" si="1"/>
        <v>0</v>
      </c>
      <c r="Q37" s="16">
        <f t="shared" si="2"/>
        <v>0</v>
      </c>
      <c r="R37" s="16">
        <f t="shared" si="3"/>
        <v>0</v>
      </c>
      <c r="S37" s="16">
        <f t="shared" si="4"/>
        <v>0</v>
      </c>
    </row>
    <row r="38" spans="1:19">
      <c r="A38" s="23">
        <v>28</v>
      </c>
      <c r="B38" s="25" t="s">
        <v>21</v>
      </c>
      <c r="C38" s="14" t="s">
        <v>25</v>
      </c>
      <c r="D38" s="14">
        <v>5</v>
      </c>
      <c r="E38" s="26">
        <v>5306</v>
      </c>
      <c r="F38" s="15"/>
      <c r="G38" s="16"/>
      <c r="H38" s="17">
        <f t="shared" si="0"/>
        <v>0</v>
      </c>
      <c r="I38" s="18"/>
      <c r="J38" s="19"/>
      <c r="K38" s="18"/>
      <c r="L38" s="19"/>
      <c r="M38" s="20"/>
      <c r="N38" s="20"/>
      <c r="O38" s="19"/>
      <c r="P38" s="17">
        <f t="shared" si="1"/>
        <v>0</v>
      </c>
      <c r="Q38" s="16">
        <f t="shared" si="2"/>
        <v>0</v>
      </c>
      <c r="R38" s="16">
        <f t="shared" si="3"/>
        <v>0</v>
      </c>
      <c r="S38" s="16">
        <f t="shared" si="4"/>
        <v>0</v>
      </c>
    </row>
    <row r="39" spans="1:19">
      <c r="A39" s="12">
        <v>29</v>
      </c>
      <c r="B39" s="25" t="s">
        <v>21</v>
      </c>
      <c r="C39" s="14" t="s">
        <v>25</v>
      </c>
      <c r="D39" s="14">
        <v>5</v>
      </c>
      <c r="E39" s="26">
        <v>4070</v>
      </c>
      <c r="F39" s="15"/>
      <c r="G39" s="16"/>
      <c r="H39" s="17">
        <f t="shared" si="0"/>
        <v>0</v>
      </c>
      <c r="I39" s="18"/>
      <c r="J39" s="19"/>
      <c r="K39" s="18"/>
      <c r="L39" s="19"/>
      <c r="M39" s="20"/>
      <c r="N39" s="20"/>
      <c r="O39" s="19"/>
      <c r="P39" s="17">
        <f t="shared" si="1"/>
        <v>0</v>
      </c>
      <c r="Q39" s="16">
        <f t="shared" si="2"/>
        <v>0</v>
      </c>
      <c r="R39" s="16">
        <f t="shared" si="3"/>
        <v>0</v>
      </c>
      <c r="S39" s="16">
        <f t="shared" si="4"/>
        <v>0</v>
      </c>
    </row>
    <row r="40" spans="1:19">
      <c r="A40" s="23">
        <v>30</v>
      </c>
      <c r="B40" s="25" t="s">
        <v>21</v>
      </c>
      <c r="C40" s="14" t="s">
        <v>25</v>
      </c>
      <c r="D40" s="14">
        <v>5</v>
      </c>
      <c r="E40" s="26">
        <v>3380</v>
      </c>
      <c r="F40" s="15"/>
      <c r="G40" s="16"/>
      <c r="H40" s="17">
        <f t="shared" si="0"/>
        <v>0</v>
      </c>
      <c r="I40" s="18"/>
      <c r="J40" s="19"/>
      <c r="K40" s="18"/>
      <c r="L40" s="19"/>
      <c r="M40" s="20"/>
      <c r="N40" s="20"/>
      <c r="O40" s="19"/>
      <c r="P40" s="17">
        <f t="shared" si="1"/>
        <v>0</v>
      </c>
      <c r="Q40" s="16">
        <f t="shared" si="2"/>
        <v>0</v>
      </c>
      <c r="R40" s="16">
        <f t="shared" si="3"/>
        <v>0</v>
      </c>
      <c r="S40" s="16">
        <f t="shared" si="4"/>
        <v>0</v>
      </c>
    </row>
    <row r="41" spans="1:19">
      <c r="A41" s="12">
        <v>31</v>
      </c>
      <c r="B41" s="25" t="s">
        <v>21</v>
      </c>
      <c r="C41" s="14" t="s">
        <v>25</v>
      </c>
      <c r="D41" s="14">
        <v>5</v>
      </c>
      <c r="E41" s="26">
        <v>3362</v>
      </c>
      <c r="F41" s="15"/>
      <c r="G41" s="16"/>
      <c r="H41" s="17">
        <f t="shared" si="0"/>
        <v>0</v>
      </c>
      <c r="I41" s="18"/>
      <c r="J41" s="19"/>
      <c r="K41" s="18"/>
      <c r="L41" s="19"/>
      <c r="M41" s="20"/>
      <c r="N41" s="20"/>
      <c r="O41" s="19"/>
      <c r="P41" s="17">
        <f t="shared" si="1"/>
        <v>0</v>
      </c>
      <c r="Q41" s="16">
        <f t="shared" si="2"/>
        <v>0</v>
      </c>
      <c r="R41" s="16">
        <f t="shared" si="3"/>
        <v>0</v>
      </c>
      <c r="S41" s="16">
        <f t="shared" si="4"/>
        <v>0</v>
      </c>
    </row>
    <row r="42" spans="1:19">
      <c r="A42" s="23">
        <v>32</v>
      </c>
      <c r="B42" s="25" t="s">
        <v>21</v>
      </c>
      <c r="C42" s="14" t="s">
        <v>25</v>
      </c>
      <c r="D42" s="14">
        <v>7</v>
      </c>
      <c r="E42" s="26">
        <v>3250</v>
      </c>
      <c r="F42" s="15"/>
      <c r="G42" s="16"/>
      <c r="H42" s="17">
        <f t="shared" si="0"/>
        <v>0</v>
      </c>
      <c r="I42" s="18"/>
      <c r="J42" s="19"/>
      <c r="K42" s="18"/>
      <c r="L42" s="19"/>
      <c r="M42" s="20"/>
      <c r="N42" s="20"/>
      <c r="O42" s="19"/>
      <c r="P42" s="17">
        <f t="shared" si="1"/>
        <v>0</v>
      </c>
      <c r="Q42" s="16">
        <f t="shared" si="2"/>
        <v>0</v>
      </c>
      <c r="R42" s="16">
        <f t="shared" si="3"/>
        <v>0</v>
      </c>
      <c r="S42" s="16">
        <f t="shared" si="4"/>
        <v>0</v>
      </c>
    </row>
    <row r="43" spans="1:19">
      <c r="A43" s="12">
        <v>33</v>
      </c>
      <c r="B43" s="25" t="s">
        <v>21</v>
      </c>
      <c r="C43" s="14" t="s">
        <v>25</v>
      </c>
      <c r="D43" s="14">
        <v>5</v>
      </c>
      <c r="E43" s="26">
        <v>3302</v>
      </c>
      <c r="F43" s="15"/>
      <c r="G43" s="16"/>
      <c r="H43" s="17">
        <f t="shared" si="0"/>
        <v>0</v>
      </c>
      <c r="I43" s="18"/>
      <c r="J43" s="19"/>
      <c r="K43" s="18"/>
      <c r="L43" s="19"/>
      <c r="M43" s="20"/>
      <c r="N43" s="20"/>
      <c r="O43" s="19"/>
      <c r="P43" s="17">
        <f t="shared" si="1"/>
        <v>0</v>
      </c>
      <c r="Q43" s="16">
        <f t="shared" si="2"/>
        <v>0</v>
      </c>
      <c r="R43" s="16">
        <f t="shared" si="3"/>
        <v>0</v>
      </c>
      <c r="S43" s="16">
        <f t="shared" si="4"/>
        <v>0</v>
      </c>
    </row>
    <row r="44" spans="1:19">
      <c r="A44" s="23">
        <v>34</v>
      </c>
      <c r="B44" s="25" t="s">
        <v>21</v>
      </c>
      <c r="C44" s="14" t="s">
        <v>25</v>
      </c>
      <c r="D44" s="14">
        <v>5</v>
      </c>
      <c r="E44" s="26">
        <v>6426</v>
      </c>
      <c r="F44" s="15"/>
      <c r="G44" s="16"/>
      <c r="H44" s="17">
        <f t="shared" si="0"/>
        <v>0</v>
      </c>
      <c r="I44" s="18"/>
      <c r="J44" s="19"/>
      <c r="K44" s="18"/>
      <c r="L44" s="19"/>
      <c r="M44" s="20"/>
      <c r="N44" s="20"/>
      <c r="O44" s="19"/>
      <c r="P44" s="17">
        <f t="shared" si="1"/>
        <v>0</v>
      </c>
      <c r="Q44" s="16">
        <f t="shared" si="2"/>
        <v>0</v>
      </c>
      <c r="R44" s="16">
        <f t="shared" si="3"/>
        <v>0</v>
      </c>
      <c r="S44" s="16">
        <f t="shared" si="4"/>
        <v>0</v>
      </c>
    </row>
    <row r="45" spans="1:19">
      <c r="A45" s="12">
        <v>35</v>
      </c>
      <c r="B45" s="25" t="s">
        <v>23</v>
      </c>
      <c r="C45" s="14" t="s">
        <v>25</v>
      </c>
      <c r="D45" s="14">
        <v>1</v>
      </c>
      <c r="E45" s="26">
        <v>1986</v>
      </c>
      <c r="F45" s="15"/>
      <c r="G45" s="16"/>
      <c r="H45" s="17">
        <f t="shared" si="0"/>
        <v>0</v>
      </c>
      <c r="I45" s="18"/>
      <c r="J45" s="19"/>
      <c r="K45" s="18"/>
      <c r="L45" s="19"/>
      <c r="M45" s="20"/>
      <c r="N45" s="20"/>
      <c r="O45" s="19"/>
      <c r="P45" s="17">
        <f t="shared" si="1"/>
        <v>0</v>
      </c>
      <c r="Q45" s="16">
        <f t="shared" si="2"/>
        <v>0</v>
      </c>
      <c r="R45" s="16">
        <f t="shared" si="3"/>
        <v>0</v>
      </c>
      <c r="S45" s="16">
        <f t="shared" si="4"/>
        <v>0</v>
      </c>
    </row>
    <row r="46" spans="1:19">
      <c r="A46" s="23">
        <v>36</v>
      </c>
      <c r="B46" s="25" t="s">
        <v>21</v>
      </c>
      <c r="C46" s="14" t="s">
        <v>25</v>
      </c>
      <c r="D46" s="14">
        <v>2</v>
      </c>
      <c r="E46" s="26">
        <v>1384</v>
      </c>
      <c r="F46" s="15"/>
      <c r="G46" s="16"/>
      <c r="H46" s="17">
        <f t="shared" si="0"/>
        <v>0</v>
      </c>
      <c r="I46" s="18"/>
      <c r="J46" s="19"/>
      <c r="K46" s="18"/>
      <c r="L46" s="19"/>
      <c r="M46" s="20"/>
      <c r="N46" s="20"/>
      <c r="O46" s="19"/>
      <c r="P46" s="17">
        <f t="shared" si="1"/>
        <v>0</v>
      </c>
      <c r="Q46" s="16">
        <f t="shared" si="2"/>
        <v>0</v>
      </c>
      <c r="R46" s="16">
        <f t="shared" si="3"/>
        <v>0</v>
      </c>
      <c r="S46" s="16">
        <f t="shared" si="4"/>
        <v>0</v>
      </c>
    </row>
    <row r="47" spans="1:19">
      <c r="A47" s="12">
        <v>37</v>
      </c>
      <c r="B47" s="25" t="s">
        <v>21</v>
      </c>
      <c r="C47" s="14" t="s">
        <v>25</v>
      </c>
      <c r="D47" s="14">
        <v>2</v>
      </c>
      <c r="E47" s="26">
        <v>4306</v>
      </c>
      <c r="F47" s="15"/>
      <c r="G47" s="16"/>
      <c r="H47" s="17">
        <f t="shared" si="0"/>
        <v>0</v>
      </c>
      <c r="I47" s="18"/>
      <c r="J47" s="19"/>
      <c r="K47" s="18"/>
      <c r="L47" s="19"/>
      <c r="M47" s="20"/>
      <c r="N47" s="20"/>
      <c r="O47" s="19"/>
      <c r="P47" s="17">
        <f t="shared" si="1"/>
        <v>0</v>
      </c>
      <c r="Q47" s="16">
        <f t="shared" si="2"/>
        <v>0</v>
      </c>
      <c r="R47" s="16">
        <f t="shared" si="3"/>
        <v>0</v>
      </c>
      <c r="S47" s="16">
        <f t="shared" si="4"/>
        <v>0</v>
      </c>
    </row>
    <row r="48" spans="1:19">
      <c r="A48" s="23">
        <v>38</v>
      </c>
      <c r="B48" s="25" t="s">
        <v>21</v>
      </c>
      <c r="C48" s="14" t="s">
        <v>25</v>
      </c>
      <c r="D48" s="14">
        <v>2</v>
      </c>
      <c r="E48" s="26">
        <v>5786</v>
      </c>
      <c r="F48" s="15"/>
      <c r="G48" s="16"/>
      <c r="H48" s="17">
        <f t="shared" si="0"/>
        <v>0</v>
      </c>
      <c r="I48" s="18"/>
      <c r="J48" s="19"/>
      <c r="K48" s="18"/>
      <c r="L48" s="19"/>
      <c r="M48" s="20"/>
      <c r="N48" s="20"/>
      <c r="O48" s="19"/>
      <c r="P48" s="17">
        <f t="shared" si="1"/>
        <v>0</v>
      </c>
      <c r="Q48" s="16">
        <f t="shared" si="2"/>
        <v>0</v>
      </c>
      <c r="R48" s="16">
        <f t="shared" si="3"/>
        <v>0</v>
      </c>
      <c r="S48" s="16">
        <f t="shared" si="4"/>
        <v>0</v>
      </c>
    </row>
    <row r="49" spans="1:19">
      <c r="A49" s="12">
        <v>39</v>
      </c>
      <c r="B49" s="25" t="s">
        <v>21</v>
      </c>
      <c r="C49" s="14" t="s">
        <v>25</v>
      </c>
      <c r="D49" s="14">
        <v>2</v>
      </c>
      <c r="E49" s="26">
        <v>3080</v>
      </c>
      <c r="F49" s="15"/>
      <c r="G49" s="16"/>
      <c r="H49" s="17">
        <f t="shared" si="0"/>
        <v>0</v>
      </c>
      <c r="I49" s="18"/>
      <c r="J49" s="19"/>
      <c r="K49" s="18"/>
      <c r="L49" s="19"/>
      <c r="M49" s="20"/>
      <c r="N49" s="20"/>
      <c r="O49" s="19"/>
      <c r="P49" s="17">
        <f t="shared" si="1"/>
        <v>0</v>
      </c>
      <c r="Q49" s="16">
        <f t="shared" si="2"/>
        <v>0</v>
      </c>
      <c r="R49" s="16">
        <f t="shared" si="3"/>
        <v>0</v>
      </c>
      <c r="S49" s="16">
        <f t="shared" si="4"/>
        <v>0</v>
      </c>
    </row>
    <row r="50" spans="1:19">
      <c r="A50" s="23">
        <v>40</v>
      </c>
      <c r="B50" s="25" t="s">
        <v>21</v>
      </c>
      <c r="C50" s="14" t="s">
        <v>25</v>
      </c>
      <c r="D50" s="14">
        <v>1</v>
      </c>
      <c r="E50" s="26">
        <v>1548</v>
      </c>
      <c r="F50" s="15"/>
      <c r="G50" s="16"/>
      <c r="H50" s="17">
        <f t="shared" si="0"/>
        <v>0</v>
      </c>
      <c r="I50" s="18"/>
      <c r="J50" s="19"/>
      <c r="K50" s="18"/>
      <c r="L50" s="19"/>
      <c r="M50" s="20"/>
      <c r="N50" s="20"/>
      <c r="O50" s="19"/>
      <c r="P50" s="17">
        <f t="shared" si="1"/>
        <v>0</v>
      </c>
      <c r="Q50" s="16">
        <f t="shared" si="2"/>
        <v>0</v>
      </c>
      <c r="R50" s="16">
        <f t="shared" si="3"/>
        <v>0</v>
      </c>
      <c r="S50" s="16">
        <f t="shared" si="4"/>
        <v>0</v>
      </c>
    </row>
    <row r="51" spans="1:19">
      <c r="A51" s="12">
        <v>41</v>
      </c>
      <c r="B51" s="25" t="s">
        <v>21</v>
      </c>
      <c r="C51" s="14" t="s">
        <v>25</v>
      </c>
      <c r="D51" s="14">
        <v>1</v>
      </c>
      <c r="E51" s="26">
        <v>1520</v>
      </c>
      <c r="F51" s="15"/>
      <c r="G51" s="16"/>
      <c r="H51" s="17">
        <f t="shared" si="0"/>
        <v>0</v>
      </c>
      <c r="I51" s="18"/>
      <c r="J51" s="19"/>
      <c r="K51" s="18"/>
      <c r="L51" s="19"/>
      <c r="M51" s="20"/>
      <c r="N51" s="20"/>
      <c r="O51" s="19"/>
      <c r="P51" s="17">
        <f t="shared" si="1"/>
        <v>0</v>
      </c>
      <c r="Q51" s="16">
        <f t="shared" si="2"/>
        <v>0</v>
      </c>
      <c r="R51" s="16">
        <f t="shared" si="3"/>
        <v>0</v>
      </c>
      <c r="S51" s="16">
        <f t="shared" si="4"/>
        <v>0</v>
      </c>
    </row>
    <row r="52" spans="1:19">
      <c r="A52" s="23">
        <v>42</v>
      </c>
      <c r="B52" s="25" t="s">
        <v>21</v>
      </c>
      <c r="C52" s="14" t="s">
        <v>25</v>
      </c>
      <c r="D52" s="14">
        <v>1</v>
      </c>
      <c r="E52" s="26">
        <v>848</v>
      </c>
      <c r="F52" s="15"/>
      <c r="G52" s="16"/>
      <c r="H52" s="17">
        <f t="shared" si="0"/>
        <v>0</v>
      </c>
      <c r="I52" s="18"/>
      <c r="J52" s="19"/>
      <c r="K52" s="18"/>
      <c r="L52" s="19"/>
      <c r="M52" s="20"/>
      <c r="N52" s="20"/>
      <c r="O52" s="19"/>
      <c r="P52" s="17">
        <f t="shared" si="1"/>
        <v>0</v>
      </c>
      <c r="Q52" s="16">
        <f t="shared" si="2"/>
        <v>0</v>
      </c>
      <c r="R52" s="16">
        <f t="shared" si="3"/>
        <v>0</v>
      </c>
      <c r="S52" s="16">
        <f t="shared" si="4"/>
        <v>0</v>
      </c>
    </row>
    <row r="53" spans="1:19">
      <c r="A53" s="12">
        <v>43</v>
      </c>
      <c r="B53" s="25" t="s">
        <v>24</v>
      </c>
      <c r="C53" s="14" t="s">
        <v>25</v>
      </c>
      <c r="D53" s="14">
        <v>3</v>
      </c>
      <c r="E53" s="26">
        <v>9420</v>
      </c>
      <c r="F53" s="15"/>
      <c r="G53" s="16"/>
      <c r="H53" s="17">
        <f t="shared" si="0"/>
        <v>0</v>
      </c>
      <c r="I53" s="18"/>
      <c r="J53" s="19"/>
      <c r="K53" s="18"/>
      <c r="L53" s="19"/>
      <c r="M53" s="20"/>
      <c r="N53" s="20"/>
      <c r="O53" s="19"/>
      <c r="P53" s="17">
        <f t="shared" si="1"/>
        <v>0</v>
      </c>
      <c r="Q53" s="16">
        <f t="shared" si="2"/>
        <v>0</v>
      </c>
      <c r="R53" s="16">
        <f t="shared" si="3"/>
        <v>0</v>
      </c>
      <c r="S53" s="16">
        <f t="shared" si="4"/>
        <v>0</v>
      </c>
    </row>
    <row r="54" spans="1:19">
      <c r="A54" s="23">
        <v>44</v>
      </c>
      <c r="B54" s="25" t="s">
        <v>21</v>
      </c>
      <c r="C54" s="14" t="s">
        <v>25</v>
      </c>
      <c r="D54" s="14">
        <v>1</v>
      </c>
      <c r="E54" s="26">
        <v>1238</v>
      </c>
      <c r="F54" s="15"/>
      <c r="G54" s="16"/>
      <c r="H54" s="17">
        <f t="shared" si="0"/>
        <v>0</v>
      </c>
      <c r="I54" s="18"/>
      <c r="J54" s="19"/>
      <c r="K54" s="18"/>
      <c r="L54" s="19"/>
      <c r="M54" s="20"/>
      <c r="N54" s="20"/>
      <c r="O54" s="19"/>
      <c r="P54" s="17">
        <f t="shared" si="1"/>
        <v>0</v>
      </c>
      <c r="Q54" s="16">
        <f t="shared" si="2"/>
        <v>0</v>
      </c>
      <c r="R54" s="16">
        <f t="shared" si="3"/>
        <v>0</v>
      </c>
      <c r="S54" s="16">
        <f t="shared" si="4"/>
        <v>0</v>
      </c>
    </row>
    <row r="55" spans="1:19">
      <c r="A55" s="12">
        <v>45</v>
      </c>
      <c r="B55" s="25" t="s">
        <v>21</v>
      </c>
      <c r="C55" s="14" t="s">
        <v>25</v>
      </c>
      <c r="D55" s="14">
        <v>2</v>
      </c>
      <c r="E55" s="26">
        <v>1454</v>
      </c>
      <c r="F55" s="15"/>
      <c r="G55" s="16"/>
      <c r="H55" s="17">
        <f t="shared" si="0"/>
        <v>0</v>
      </c>
      <c r="I55" s="18"/>
      <c r="J55" s="19"/>
      <c r="K55" s="18"/>
      <c r="L55" s="19"/>
      <c r="M55" s="20"/>
      <c r="N55" s="20"/>
      <c r="O55" s="19"/>
      <c r="P55" s="17">
        <f t="shared" si="1"/>
        <v>0</v>
      </c>
      <c r="Q55" s="16">
        <f t="shared" si="2"/>
        <v>0</v>
      </c>
      <c r="R55" s="16">
        <f t="shared" si="3"/>
        <v>0</v>
      </c>
      <c r="S55" s="16">
        <f t="shared" si="4"/>
        <v>0</v>
      </c>
    </row>
    <row r="56" spans="1:19">
      <c r="A56" s="23">
        <v>46</v>
      </c>
      <c r="B56" s="25" t="s">
        <v>21</v>
      </c>
      <c r="C56" s="14" t="s">
        <v>25</v>
      </c>
      <c r="D56" s="14">
        <v>1</v>
      </c>
      <c r="E56" s="26">
        <v>1068</v>
      </c>
      <c r="F56" s="15"/>
      <c r="G56" s="16"/>
      <c r="H56" s="17">
        <f t="shared" si="0"/>
        <v>0</v>
      </c>
      <c r="I56" s="18"/>
      <c r="J56" s="19"/>
      <c r="K56" s="18"/>
      <c r="L56" s="19"/>
      <c r="M56" s="20"/>
      <c r="N56" s="20"/>
      <c r="O56" s="19"/>
      <c r="P56" s="17">
        <f t="shared" si="1"/>
        <v>0</v>
      </c>
      <c r="Q56" s="16">
        <f t="shared" si="2"/>
        <v>0</v>
      </c>
      <c r="R56" s="16">
        <f t="shared" si="3"/>
        <v>0</v>
      </c>
      <c r="S56" s="16">
        <f t="shared" si="4"/>
        <v>0</v>
      </c>
    </row>
    <row r="57" spans="1:19">
      <c r="A57" s="12">
        <v>47</v>
      </c>
      <c r="B57" s="25" t="s">
        <v>21</v>
      </c>
      <c r="C57" s="14" t="s">
        <v>25</v>
      </c>
      <c r="D57" s="14">
        <v>2</v>
      </c>
      <c r="E57" s="26">
        <v>1808</v>
      </c>
      <c r="F57" s="15"/>
      <c r="G57" s="16"/>
      <c r="H57" s="17">
        <f t="shared" si="0"/>
        <v>0</v>
      </c>
      <c r="I57" s="18"/>
      <c r="J57" s="19"/>
      <c r="K57" s="18"/>
      <c r="L57" s="19"/>
      <c r="M57" s="20"/>
      <c r="N57" s="20"/>
      <c r="O57" s="19"/>
      <c r="P57" s="17">
        <f t="shared" si="1"/>
        <v>0</v>
      </c>
      <c r="Q57" s="16">
        <f t="shared" si="2"/>
        <v>0</v>
      </c>
      <c r="R57" s="16">
        <f t="shared" si="3"/>
        <v>0</v>
      </c>
      <c r="S57" s="16">
        <f t="shared" si="4"/>
        <v>0</v>
      </c>
    </row>
    <row r="58" spans="1:19">
      <c r="A58" s="23">
        <v>48</v>
      </c>
      <c r="B58" s="25" t="s">
        <v>21</v>
      </c>
      <c r="C58" s="14" t="s">
        <v>25</v>
      </c>
      <c r="D58" s="14">
        <v>5</v>
      </c>
      <c r="E58" s="26">
        <v>6170</v>
      </c>
      <c r="F58" s="15"/>
      <c r="G58" s="16"/>
      <c r="H58" s="17">
        <f t="shared" si="0"/>
        <v>0</v>
      </c>
      <c r="I58" s="18"/>
      <c r="J58" s="19"/>
      <c r="K58" s="18"/>
      <c r="L58" s="19"/>
      <c r="M58" s="20"/>
      <c r="N58" s="20"/>
      <c r="O58" s="19"/>
      <c r="P58" s="17">
        <f t="shared" si="1"/>
        <v>0</v>
      </c>
      <c r="Q58" s="16">
        <f t="shared" si="2"/>
        <v>0</v>
      </c>
      <c r="R58" s="16">
        <f t="shared" si="3"/>
        <v>0</v>
      </c>
      <c r="S58" s="16">
        <f t="shared" si="4"/>
        <v>0</v>
      </c>
    </row>
    <row r="59" spans="1:19">
      <c r="A59" s="12">
        <v>49</v>
      </c>
      <c r="B59" s="25" t="s">
        <v>21</v>
      </c>
      <c r="C59" s="14" t="s">
        <v>25</v>
      </c>
      <c r="D59" s="14">
        <v>1</v>
      </c>
      <c r="E59" s="26">
        <v>360</v>
      </c>
      <c r="F59" s="15"/>
      <c r="G59" s="16"/>
      <c r="H59" s="17">
        <f t="shared" si="0"/>
        <v>0</v>
      </c>
      <c r="I59" s="18"/>
      <c r="J59" s="19"/>
      <c r="K59" s="18"/>
      <c r="L59" s="19"/>
      <c r="M59" s="20"/>
      <c r="N59" s="20"/>
      <c r="O59" s="19"/>
      <c r="P59" s="17">
        <f t="shared" si="1"/>
        <v>0</v>
      </c>
      <c r="Q59" s="16">
        <f t="shared" si="2"/>
        <v>0</v>
      </c>
      <c r="R59" s="16">
        <f t="shared" si="3"/>
        <v>0</v>
      </c>
      <c r="S59" s="16">
        <f t="shared" si="4"/>
        <v>0</v>
      </c>
    </row>
    <row r="60" spans="1:19">
      <c r="A60" s="23">
        <v>50</v>
      </c>
      <c r="B60" s="25" t="s">
        <v>21</v>
      </c>
      <c r="C60" s="14" t="s">
        <v>25</v>
      </c>
      <c r="D60" s="14">
        <v>1</v>
      </c>
      <c r="E60" s="26">
        <v>1518</v>
      </c>
      <c r="F60" s="15"/>
      <c r="G60" s="16"/>
      <c r="H60" s="17">
        <f t="shared" si="0"/>
        <v>0</v>
      </c>
      <c r="I60" s="18"/>
      <c r="J60" s="19"/>
      <c r="K60" s="18"/>
      <c r="L60" s="19"/>
      <c r="M60" s="20"/>
      <c r="N60" s="20"/>
      <c r="O60" s="19"/>
      <c r="P60" s="17">
        <f t="shared" si="1"/>
        <v>0</v>
      </c>
      <c r="Q60" s="16">
        <f t="shared" si="2"/>
        <v>0</v>
      </c>
      <c r="R60" s="16">
        <f t="shared" si="3"/>
        <v>0</v>
      </c>
      <c r="S60" s="16">
        <f t="shared" si="4"/>
        <v>0</v>
      </c>
    </row>
    <row r="61" spans="1:19">
      <c r="A61" s="12">
        <v>51</v>
      </c>
      <c r="B61" s="25" t="s">
        <v>21</v>
      </c>
      <c r="C61" s="14" t="s">
        <v>25</v>
      </c>
      <c r="D61" s="14">
        <v>1</v>
      </c>
      <c r="E61" s="26">
        <v>8264</v>
      </c>
      <c r="F61" s="15"/>
      <c r="G61" s="16"/>
      <c r="H61" s="17">
        <f t="shared" si="0"/>
        <v>0</v>
      </c>
      <c r="I61" s="18"/>
      <c r="J61" s="19"/>
      <c r="K61" s="18"/>
      <c r="L61" s="19"/>
      <c r="M61" s="20"/>
      <c r="N61" s="20"/>
      <c r="O61" s="19"/>
      <c r="P61" s="17">
        <f t="shared" si="1"/>
        <v>0</v>
      </c>
      <c r="Q61" s="16">
        <f t="shared" si="2"/>
        <v>0</v>
      </c>
      <c r="R61" s="16">
        <f t="shared" si="3"/>
        <v>0</v>
      </c>
      <c r="S61" s="16">
        <f t="shared" si="4"/>
        <v>0</v>
      </c>
    </row>
    <row r="62" spans="1:19">
      <c r="A62" s="12"/>
      <c r="B62" s="45" t="s">
        <v>21</v>
      </c>
      <c r="C62" s="14" t="s">
        <v>25</v>
      </c>
      <c r="D62" s="14">
        <v>1</v>
      </c>
      <c r="E62" s="48">
        <v>7000</v>
      </c>
      <c r="F62" s="15"/>
      <c r="G62" s="16"/>
      <c r="H62" s="17">
        <f t="shared" si="0"/>
        <v>0</v>
      </c>
      <c r="I62" s="18"/>
      <c r="J62" s="19"/>
      <c r="K62" s="18"/>
      <c r="L62" s="46"/>
      <c r="M62" s="20"/>
      <c r="N62" s="89"/>
      <c r="O62" s="46"/>
      <c r="P62" s="17">
        <f t="shared" si="1"/>
        <v>0</v>
      </c>
      <c r="Q62" s="16">
        <f t="shared" si="2"/>
        <v>0</v>
      </c>
      <c r="R62" s="16">
        <f t="shared" si="3"/>
        <v>0</v>
      </c>
      <c r="S62" s="16">
        <f t="shared" si="4"/>
        <v>0</v>
      </c>
    </row>
    <row r="63" spans="1:19" ht="11.25" customHeight="1">
      <c r="A63" s="69">
        <v>52</v>
      </c>
      <c r="B63" s="70" t="s">
        <v>26</v>
      </c>
      <c r="C63" s="71" t="s">
        <v>44</v>
      </c>
      <c r="D63" s="51">
        <v>40</v>
      </c>
      <c r="E63" s="35">
        <v>53848</v>
      </c>
      <c r="F63" s="15"/>
      <c r="G63" s="16"/>
      <c r="H63" s="17">
        <f t="shared" si="0"/>
        <v>0</v>
      </c>
      <c r="I63" s="18"/>
      <c r="J63" s="19"/>
      <c r="K63" s="36"/>
      <c r="L63" s="49"/>
      <c r="M63" s="20"/>
      <c r="N63" s="89"/>
      <c r="O63" s="53"/>
      <c r="P63" s="37">
        <f>ROUND((I63*E63)+(J63*D63*24)+(K63*E63)+(L63*D63*24)+((M63/1000)*E63)+(O63*24),2)</f>
        <v>0</v>
      </c>
      <c r="Q63" s="16">
        <f t="shared" si="2"/>
        <v>0</v>
      </c>
      <c r="R63" s="16">
        <f t="shared" si="3"/>
        <v>0</v>
      </c>
      <c r="S63" s="16">
        <f t="shared" si="4"/>
        <v>0</v>
      </c>
    </row>
    <row r="64" spans="1:19">
      <c r="A64" s="69"/>
      <c r="B64" s="70"/>
      <c r="C64" s="71"/>
      <c r="D64" s="52"/>
      <c r="E64" s="38">
        <v>114428</v>
      </c>
      <c r="F64" s="15"/>
      <c r="G64" s="16"/>
      <c r="H64" s="17">
        <f t="shared" si="0"/>
        <v>0</v>
      </c>
      <c r="I64" s="18"/>
      <c r="J64" s="19"/>
      <c r="K64" s="39"/>
      <c r="L64" s="50"/>
      <c r="M64" s="20"/>
      <c r="N64" s="90"/>
      <c r="O64" s="54"/>
      <c r="P64" s="37">
        <f>ROUND((E64*I64)+(E64*K64)+((M64/1000)*E64),2)</f>
        <v>0</v>
      </c>
      <c r="Q64" s="16">
        <f t="shared" si="2"/>
        <v>0</v>
      </c>
      <c r="R64" s="16">
        <f t="shared" si="3"/>
        <v>0</v>
      </c>
      <c r="S64" s="16">
        <f t="shared" si="4"/>
        <v>0</v>
      </c>
    </row>
    <row r="65" spans="1:19">
      <c r="A65" s="69">
        <v>53</v>
      </c>
      <c r="B65" s="70" t="s">
        <v>26</v>
      </c>
      <c r="C65" s="71" t="s">
        <v>44</v>
      </c>
      <c r="D65" s="51">
        <v>40</v>
      </c>
      <c r="E65" s="35">
        <v>32218</v>
      </c>
      <c r="F65" s="15"/>
      <c r="G65" s="16"/>
      <c r="H65" s="17">
        <f>ROUND(E65*F65,2)</f>
        <v>0</v>
      </c>
      <c r="I65" s="18"/>
      <c r="J65" s="19"/>
      <c r="K65" s="36"/>
      <c r="L65" s="49"/>
      <c r="M65" s="20"/>
      <c r="N65" s="89"/>
      <c r="O65" s="53"/>
      <c r="P65" s="37">
        <f>ROUND((I65*E65)+(J65*D65*24)+(K65*E65)+(L65*D65*24)+((M65/1000)*E65)+(O65*24),2)</f>
        <v>0</v>
      </c>
      <c r="Q65" s="16">
        <f t="shared" si="2"/>
        <v>0</v>
      </c>
      <c r="R65" s="16">
        <f t="shared" si="3"/>
        <v>0</v>
      </c>
      <c r="S65" s="16">
        <f t="shared" si="4"/>
        <v>0</v>
      </c>
    </row>
    <row r="66" spans="1:19">
      <c r="A66" s="69"/>
      <c r="B66" s="70"/>
      <c r="C66" s="71"/>
      <c r="D66" s="52"/>
      <c r="E66" s="6">
        <v>68462</v>
      </c>
      <c r="F66" s="15"/>
      <c r="G66" s="16"/>
      <c r="H66" s="17">
        <f>ROUND(E66*F66,2)</f>
        <v>0</v>
      </c>
      <c r="I66" s="18"/>
      <c r="J66" s="19"/>
      <c r="K66" s="39"/>
      <c r="L66" s="50"/>
      <c r="M66" s="20"/>
      <c r="N66" s="90"/>
      <c r="O66" s="54"/>
      <c r="P66" s="37">
        <f>ROUND((E66*I66)+(E66*K66)+((M66/1000)*E66),2)</f>
        <v>0</v>
      </c>
      <c r="Q66" s="16">
        <f t="shared" si="2"/>
        <v>0</v>
      </c>
      <c r="R66" s="16">
        <f t="shared" si="3"/>
        <v>0</v>
      </c>
      <c r="S66" s="16">
        <f t="shared" si="4"/>
        <v>0</v>
      </c>
    </row>
    <row r="67" spans="1:19">
      <c r="A67" s="69">
        <v>54</v>
      </c>
      <c r="B67" s="70" t="s">
        <v>26</v>
      </c>
      <c r="C67" s="71" t="s">
        <v>44</v>
      </c>
      <c r="D67" s="51">
        <v>40</v>
      </c>
      <c r="E67" s="35">
        <v>45457</v>
      </c>
      <c r="F67" s="15"/>
      <c r="G67" s="16"/>
      <c r="H67" s="17">
        <f>ROUND(E67*F67,2)</f>
        <v>0</v>
      </c>
      <c r="I67" s="18"/>
      <c r="J67" s="19"/>
      <c r="K67" s="36"/>
      <c r="L67" s="49"/>
      <c r="M67" s="20"/>
      <c r="N67" s="89"/>
      <c r="O67" s="53"/>
      <c r="P67" s="37">
        <f>ROUND((I67*E67)+(J67*D67*24)+(K67*E67)+(L67*D67*24)+((M67/1000)*E67)+(O67*24),2)</f>
        <v>0</v>
      </c>
      <c r="Q67" s="16">
        <f t="shared" si="2"/>
        <v>0</v>
      </c>
      <c r="R67" s="16">
        <f t="shared" si="3"/>
        <v>0</v>
      </c>
      <c r="S67" s="16">
        <f t="shared" si="4"/>
        <v>0</v>
      </c>
    </row>
    <row r="68" spans="1:19">
      <c r="A68" s="69"/>
      <c r="B68" s="70"/>
      <c r="C68" s="71"/>
      <c r="D68" s="52"/>
      <c r="E68" s="35">
        <v>96597</v>
      </c>
      <c r="F68" s="15"/>
      <c r="G68" s="16"/>
      <c r="H68" s="17">
        <f>ROUND(E68*F68,2)</f>
        <v>0</v>
      </c>
      <c r="I68" s="18"/>
      <c r="J68" s="19"/>
      <c r="K68" s="39"/>
      <c r="L68" s="50"/>
      <c r="M68" s="20"/>
      <c r="N68" s="90"/>
      <c r="O68" s="54"/>
      <c r="P68" s="37">
        <f>ROUND((E68*I68)+(E68*K68)+((M68/1000)*E68),2)</f>
        <v>0</v>
      </c>
      <c r="Q68" s="16">
        <f t="shared" si="2"/>
        <v>0</v>
      </c>
      <c r="R68" s="16">
        <f t="shared" si="3"/>
        <v>0</v>
      </c>
      <c r="S68" s="16">
        <f t="shared" si="4"/>
        <v>0</v>
      </c>
    </row>
    <row r="69" spans="1:19">
      <c r="A69" s="65">
        <v>55</v>
      </c>
      <c r="B69" s="63" t="s">
        <v>27</v>
      </c>
      <c r="C69" s="61" t="s">
        <v>44</v>
      </c>
      <c r="D69" s="51">
        <v>43</v>
      </c>
      <c r="E69" s="38">
        <v>17064</v>
      </c>
      <c r="F69" s="15"/>
      <c r="G69" s="16"/>
      <c r="H69" s="17">
        <f t="shared" si="0"/>
        <v>0</v>
      </c>
      <c r="I69" s="18"/>
      <c r="J69" s="19"/>
      <c r="K69" s="36"/>
      <c r="L69" s="49"/>
      <c r="M69" s="20"/>
      <c r="N69" s="89"/>
      <c r="O69" s="53"/>
      <c r="P69" s="37">
        <f>ROUND((I69*E69)+(J69*D69*24)+(K69*E69)+(L69*D69*24)+((M69/1000)*E69)+(O69*24),2)</f>
        <v>0</v>
      </c>
      <c r="Q69" s="16">
        <f t="shared" si="2"/>
        <v>0</v>
      </c>
      <c r="R69" s="16">
        <f t="shared" si="3"/>
        <v>0</v>
      </c>
      <c r="S69" s="16">
        <f t="shared" si="4"/>
        <v>0</v>
      </c>
    </row>
    <row r="70" spans="1:19">
      <c r="A70" s="66"/>
      <c r="B70" s="64"/>
      <c r="C70" s="62"/>
      <c r="D70" s="52"/>
      <c r="E70" s="38">
        <v>36262</v>
      </c>
      <c r="F70" s="15"/>
      <c r="G70" s="16"/>
      <c r="H70" s="17">
        <f t="shared" si="0"/>
        <v>0</v>
      </c>
      <c r="I70" s="18"/>
      <c r="J70" s="19"/>
      <c r="K70" s="39"/>
      <c r="L70" s="50"/>
      <c r="M70" s="20"/>
      <c r="N70" s="90"/>
      <c r="O70" s="54"/>
      <c r="P70" s="37">
        <f>ROUND((E70*I70)+(E70*K70)+((M70/1000)*E70),2)</f>
        <v>0</v>
      </c>
      <c r="Q70" s="16">
        <f t="shared" si="2"/>
        <v>0</v>
      </c>
      <c r="R70" s="16">
        <f t="shared" si="3"/>
        <v>0</v>
      </c>
      <c r="S70" s="16">
        <f t="shared" si="4"/>
        <v>0</v>
      </c>
    </row>
    <row r="71" spans="1:19">
      <c r="A71" s="65">
        <v>56</v>
      </c>
      <c r="B71" s="63" t="s">
        <v>28</v>
      </c>
      <c r="C71" s="61" t="s">
        <v>44</v>
      </c>
      <c r="D71" s="51">
        <v>22</v>
      </c>
      <c r="E71" s="38">
        <v>2019</v>
      </c>
      <c r="F71" s="15"/>
      <c r="G71" s="16"/>
      <c r="H71" s="17">
        <f t="shared" si="0"/>
        <v>0</v>
      </c>
      <c r="I71" s="18"/>
      <c r="J71" s="19"/>
      <c r="K71" s="36"/>
      <c r="L71" s="49"/>
      <c r="M71" s="20"/>
      <c r="N71" s="89"/>
      <c r="O71" s="53"/>
      <c r="P71" s="37">
        <f>ROUND((I71*E71)+(J71*D71*24)+(K71*E71)+(L71*D71*24)+((M71/1000)*E71)+(O71*24),2)</f>
        <v>0</v>
      </c>
      <c r="Q71" s="16">
        <f t="shared" si="2"/>
        <v>0</v>
      </c>
      <c r="R71" s="16">
        <f t="shared" si="3"/>
        <v>0</v>
      </c>
      <c r="S71" s="16">
        <f t="shared" si="4"/>
        <v>0</v>
      </c>
    </row>
    <row r="72" spans="1:19">
      <c r="A72" s="66"/>
      <c r="B72" s="64"/>
      <c r="C72" s="62"/>
      <c r="D72" s="52"/>
      <c r="E72" s="38">
        <v>4291</v>
      </c>
      <c r="F72" s="15"/>
      <c r="G72" s="16"/>
      <c r="H72" s="17">
        <f t="shared" si="0"/>
        <v>0</v>
      </c>
      <c r="I72" s="18"/>
      <c r="J72" s="19"/>
      <c r="K72" s="39"/>
      <c r="L72" s="50"/>
      <c r="M72" s="20"/>
      <c r="N72" s="90"/>
      <c r="O72" s="54"/>
      <c r="P72" s="37">
        <f>ROUND((E72*I72)+(E72*K72)+((M72/1000)*E72),2)</f>
        <v>0</v>
      </c>
      <c r="Q72" s="16">
        <f t="shared" si="2"/>
        <v>0</v>
      </c>
      <c r="R72" s="16">
        <f t="shared" si="3"/>
        <v>0</v>
      </c>
      <c r="S72" s="16">
        <f t="shared" si="4"/>
        <v>0</v>
      </c>
    </row>
    <row r="73" spans="1:19">
      <c r="A73" s="65">
        <v>57</v>
      </c>
      <c r="B73" s="63" t="s">
        <v>29</v>
      </c>
      <c r="C73" s="61" t="s">
        <v>44</v>
      </c>
      <c r="D73" s="51">
        <v>3</v>
      </c>
      <c r="E73" s="38">
        <v>8</v>
      </c>
      <c r="F73" s="15"/>
      <c r="G73" s="16"/>
      <c r="H73" s="17">
        <f t="shared" si="0"/>
        <v>0</v>
      </c>
      <c r="I73" s="18"/>
      <c r="J73" s="19"/>
      <c r="K73" s="36"/>
      <c r="L73" s="49"/>
      <c r="M73" s="20"/>
      <c r="N73" s="89"/>
      <c r="O73" s="53"/>
      <c r="P73" s="37">
        <f>ROUND((I73*E73)+(J73*D73*24)+(K73*E73)+(L73*D73*24)+((M73/1000)*E73)+(O73*24),2)</f>
        <v>0</v>
      </c>
      <c r="Q73" s="16">
        <f t="shared" si="2"/>
        <v>0</v>
      </c>
      <c r="R73" s="16">
        <f t="shared" si="3"/>
        <v>0</v>
      </c>
      <c r="S73" s="16">
        <f t="shared" si="4"/>
        <v>0</v>
      </c>
    </row>
    <row r="74" spans="1:19">
      <c r="A74" s="66"/>
      <c r="B74" s="64"/>
      <c r="C74" s="62"/>
      <c r="D74" s="52"/>
      <c r="E74" s="38">
        <v>18</v>
      </c>
      <c r="F74" s="15"/>
      <c r="G74" s="16"/>
      <c r="H74" s="17">
        <f t="shared" si="0"/>
        <v>0</v>
      </c>
      <c r="I74" s="18"/>
      <c r="J74" s="19"/>
      <c r="K74" s="39"/>
      <c r="L74" s="50"/>
      <c r="M74" s="20"/>
      <c r="N74" s="90"/>
      <c r="O74" s="54"/>
      <c r="P74" s="37">
        <f>ROUND((E74*I74)+(E74*K74)+((M74/1000)*E74),2)</f>
        <v>0</v>
      </c>
      <c r="Q74" s="16">
        <f t="shared" si="2"/>
        <v>0</v>
      </c>
      <c r="R74" s="16">
        <f t="shared" si="3"/>
        <v>0</v>
      </c>
      <c r="S74" s="16">
        <f t="shared" si="4"/>
        <v>0</v>
      </c>
    </row>
    <row r="75" spans="1:19">
      <c r="A75" s="65">
        <v>58</v>
      </c>
      <c r="B75" s="63" t="s">
        <v>30</v>
      </c>
      <c r="C75" s="61" t="s">
        <v>44</v>
      </c>
      <c r="D75" s="51">
        <v>5</v>
      </c>
      <c r="E75" s="38">
        <v>125</v>
      </c>
      <c r="F75" s="15"/>
      <c r="G75" s="16"/>
      <c r="H75" s="17">
        <f t="shared" si="0"/>
        <v>0</v>
      </c>
      <c r="I75" s="18"/>
      <c r="J75" s="19"/>
      <c r="K75" s="36"/>
      <c r="L75" s="49"/>
      <c r="M75" s="20"/>
      <c r="N75" s="89"/>
      <c r="O75" s="53"/>
      <c r="P75" s="37">
        <f>ROUND((I75*E75)+(J75*D75*24)+(K75*E75)+(L75*D75*24)+((M75/1000)*E75)+(O75*24),2)</f>
        <v>0</v>
      </c>
      <c r="Q75" s="16">
        <f t="shared" si="2"/>
        <v>0</v>
      </c>
      <c r="R75" s="16">
        <f t="shared" si="3"/>
        <v>0</v>
      </c>
      <c r="S75" s="16">
        <f t="shared" si="4"/>
        <v>0</v>
      </c>
    </row>
    <row r="76" spans="1:19">
      <c r="A76" s="66"/>
      <c r="B76" s="64"/>
      <c r="C76" s="62"/>
      <c r="D76" s="52"/>
      <c r="E76" s="38">
        <v>265</v>
      </c>
      <c r="F76" s="15"/>
      <c r="G76" s="16"/>
      <c r="H76" s="17">
        <f t="shared" si="0"/>
        <v>0</v>
      </c>
      <c r="I76" s="18"/>
      <c r="J76" s="19"/>
      <c r="K76" s="39"/>
      <c r="L76" s="50"/>
      <c r="M76" s="20"/>
      <c r="N76" s="90"/>
      <c r="O76" s="54"/>
      <c r="P76" s="37">
        <f>ROUND((E76*I76)+(E76*K76)+((M76/1000)*E76),2)</f>
        <v>0</v>
      </c>
      <c r="Q76" s="16">
        <f t="shared" si="2"/>
        <v>0</v>
      </c>
      <c r="R76" s="16">
        <f t="shared" si="3"/>
        <v>0</v>
      </c>
      <c r="S76" s="16">
        <f t="shared" si="4"/>
        <v>0</v>
      </c>
    </row>
    <row r="77" spans="1:19">
      <c r="A77" s="12">
        <v>59</v>
      </c>
      <c r="B77" s="25" t="s">
        <v>31</v>
      </c>
      <c r="C77" s="38" t="s">
        <v>45</v>
      </c>
      <c r="D77" s="47">
        <v>5</v>
      </c>
      <c r="E77" s="38">
        <v>308</v>
      </c>
      <c r="F77" s="15"/>
      <c r="G77" s="16"/>
      <c r="H77" s="17">
        <f t="shared" ref="H77:H102" si="5">ROUND(E77*F77,2)</f>
        <v>0</v>
      </c>
      <c r="I77" s="18"/>
      <c r="J77" s="19"/>
      <c r="K77" s="36"/>
      <c r="L77" s="40"/>
      <c r="M77" s="20"/>
      <c r="N77" s="20"/>
      <c r="O77" s="19"/>
      <c r="P77" s="37">
        <f>ROUND((I77*E77)+(J77*24)+(K77*E77)+(L77*24)+((M77/1000)*E77)+(O77*24),2)</f>
        <v>0</v>
      </c>
      <c r="Q77" s="16">
        <f t="shared" ref="Q77:Q102" si="6">H77+P77</f>
        <v>0</v>
      </c>
      <c r="R77" s="16">
        <f t="shared" ref="R77:R102" si="7">ROUND(Q77*0.23,2)</f>
        <v>0</v>
      </c>
      <c r="S77" s="16">
        <f t="shared" ref="S77:S102" si="8">Q77+R77</f>
        <v>0</v>
      </c>
    </row>
    <row r="78" spans="1:19">
      <c r="A78" s="23">
        <v>60</v>
      </c>
      <c r="B78" s="25" t="s">
        <v>32</v>
      </c>
      <c r="C78" s="38" t="s">
        <v>45</v>
      </c>
      <c r="D78" s="47">
        <v>2</v>
      </c>
      <c r="E78" s="38">
        <v>46</v>
      </c>
      <c r="F78" s="15"/>
      <c r="G78" s="16"/>
      <c r="H78" s="17">
        <f t="shared" si="5"/>
        <v>0</v>
      </c>
      <c r="I78" s="18"/>
      <c r="J78" s="19"/>
      <c r="K78" s="36"/>
      <c r="L78" s="40"/>
      <c r="M78" s="20"/>
      <c r="N78" s="20"/>
      <c r="O78" s="19"/>
      <c r="P78" s="37">
        <f>ROUND((I78*E78)+(J78*24)+(K78*E78)+(L78*24)+((M78/1000)*E78)+(O78*24),2)</f>
        <v>0</v>
      </c>
      <c r="Q78" s="16">
        <f t="shared" si="6"/>
        <v>0</v>
      </c>
      <c r="R78" s="16">
        <f t="shared" si="7"/>
        <v>0</v>
      </c>
      <c r="S78" s="16">
        <f t="shared" si="8"/>
        <v>0</v>
      </c>
    </row>
    <row r="79" spans="1:19">
      <c r="A79" s="65">
        <v>61</v>
      </c>
      <c r="B79" s="63" t="s">
        <v>33</v>
      </c>
      <c r="C79" s="61" t="s">
        <v>44</v>
      </c>
      <c r="D79" s="51">
        <v>5</v>
      </c>
      <c r="E79" s="38">
        <f>'[1]2b'!$T$14</f>
        <v>573</v>
      </c>
      <c r="F79" s="15"/>
      <c r="G79" s="16"/>
      <c r="H79" s="17">
        <f t="shared" si="5"/>
        <v>0</v>
      </c>
      <c r="I79" s="18"/>
      <c r="J79" s="19"/>
      <c r="K79" s="36"/>
      <c r="L79" s="49"/>
      <c r="M79" s="20"/>
      <c r="N79" s="89"/>
      <c r="O79" s="53"/>
      <c r="P79" s="37">
        <f>ROUND((I79*E79)+(J79*D79*24)+(K79*E79)+(L79*D79*24)+((M79/1000)*E79)+(O79*24),2)</f>
        <v>0</v>
      </c>
      <c r="Q79" s="16">
        <f t="shared" si="6"/>
        <v>0</v>
      </c>
      <c r="R79" s="16">
        <f t="shared" si="7"/>
        <v>0</v>
      </c>
      <c r="S79" s="16">
        <f t="shared" si="8"/>
        <v>0</v>
      </c>
    </row>
    <row r="80" spans="1:19">
      <c r="A80" s="66"/>
      <c r="B80" s="64"/>
      <c r="C80" s="62"/>
      <c r="D80" s="52"/>
      <c r="E80" s="38">
        <v>1217</v>
      </c>
      <c r="F80" s="15"/>
      <c r="G80" s="16"/>
      <c r="H80" s="17">
        <f t="shared" si="5"/>
        <v>0</v>
      </c>
      <c r="I80" s="18"/>
      <c r="J80" s="19"/>
      <c r="K80" s="39"/>
      <c r="L80" s="50"/>
      <c r="M80" s="20"/>
      <c r="N80" s="90"/>
      <c r="O80" s="54"/>
      <c r="P80" s="37">
        <f>ROUND((E80*I80)+(E80*K80)+((M80/1000)*E80),2)</f>
        <v>0</v>
      </c>
      <c r="Q80" s="16">
        <f t="shared" si="6"/>
        <v>0</v>
      </c>
      <c r="R80" s="16">
        <f t="shared" si="7"/>
        <v>0</v>
      </c>
      <c r="S80" s="16">
        <f t="shared" si="8"/>
        <v>0</v>
      </c>
    </row>
    <row r="81" spans="1:19">
      <c r="A81" s="23">
        <v>62</v>
      </c>
      <c r="B81" s="25" t="s">
        <v>34</v>
      </c>
      <c r="C81" s="38" t="s">
        <v>46</v>
      </c>
      <c r="D81" s="47">
        <v>39</v>
      </c>
      <c r="E81" s="38">
        <v>86318</v>
      </c>
      <c r="F81" s="15"/>
      <c r="G81" s="16"/>
      <c r="H81" s="17">
        <f t="shared" si="5"/>
        <v>0</v>
      </c>
      <c r="I81" s="18"/>
      <c r="J81" s="19"/>
      <c r="K81" s="36"/>
      <c r="L81" s="40"/>
      <c r="M81" s="20"/>
      <c r="N81" s="20"/>
      <c r="O81" s="19"/>
      <c r="P81" s="17">
        <f t="shared" ref="P81:P87" si="9">ROUND((I81*E81)+((J81*D81)*24)+(K81*E81)+((L81*D81)*24)+((M81/1000)*E81)+(O81*24),2)</f>
        <v>0</v>
      </c>
      <c r="Q81" s="16">
        <f t="shared" si="6"/>
        <v>0</v>
      </c>
      <c r="R81" s="16">
        <f t="shared" si="7"/>
        <v>0</v>
      </c>
      <c r="S81" s="16">
        <f t="shared" si="8"/>
        <v>0</v>
      </c>
    </row>
    <row r="82" spans="1:19">
      <c r="A82" s="12">
        <v>63</v>
      </c>
      <c r="B82" s="25" t="s">
        <v>35</v>
      </c>
      <c r="C82" s="38" t="s">
        <v>46</v>
      </c>
      <c r="D82" s="47">
        <v>5</v>
      </c>
      <c r="E82" s="38">
        <v>1236</v>
      </c>
      <c r="F82" s="15"/>
      <c r="G82" s="16"/>
      <c r="H82" s="17">
        <f t="shared" si="5"/>
        <v>0</v>
      </c>
      <c r="I82" s="18"/>
      <c r="J82" s="19"/>
      <c r="K82" s="36"/>
      <c r="L82" s="40"/>
      <c r="M82" s="20"/>
      <c r="N82" s="20"/>
      <c r="O82" s="19"/>
      <c r="P82" s="17">
        <f t="shared" si="9"/>
        <v>0</v>
      </c>
      <c r="Q82" s="16">
        <f t="shared" si="6"/>
        <v>0</v>
      </c>
      <c r="R82" s="16">
        <f t="shared" si="7"/>
        <v>0</v>
      </c>
      <c r="S82" s="16">
        <f t="shared" si="8"/>
        <v>0</v>
      </c>
    </row>
    <row r="83" spans="1:19">
      <c r="A83" s="23">
        <v>64</v>
      </c>
      <c r="B83" s="25" t="s">
        <v>35</v>
      </c>
      <c r="C83" s="38" t="s">
        <v>46</v>
      </c>
      <c r="D83" s="47">
        <v>5</v>
      </c>
      <c r="E83" s="38">
        <v>1152</v>
      </c>
      <c r="F83" s="15"/>
      <c r="G83" s="16"/>
      <c r="H83" s="17">
        <f t="shared" si="5"/>
        <v>0</v>
      </c>
      <c r="I83" s="18"/>
      <c r="J83" s="19"/>
      <c r="K83" s="36"/>
      <c r="L83" s="40"/>
      <c r="M83" s="20"/>
      <c r="N83" s="20"/>
      <c r="O83" s="19"/>
      <c r="P83" s="17">
        <f t="shared" si="9"/>
        <v>0</v>
      </c>
      <c r="Q83" s="16">
        <f t="shared" si="6"/>
        <v>0</v>
      </c>
      <c r="R83" s="16">
        <f t="shared" si="7"/>
        <v>0</v>
      </c>
      <c r="S83" s="16">
        <f t="shared" si="8"/>
        <v>0</v>
      </c>
    </row>
    <row r="84" spans="1:19">
      <c r="A84" s="12">
        <v>65</v>
      </c>
      <c r="B84" s="25" t="s">
        <v>35</v>
      </c>
      <c r="C84" s="38" t="s">
        <v>46</v>
      </c>
      <c r="D84" s="47">
        <v>5</v>
      </c>
      <c r="E84" s="38">
        <v>1164</v>
      </c>
      <c r="F84" s="15"/>
      <c r="G84" s="16"/>
      <c r="H84" s="17">
        <f t="shared" si="5"/>
        <v>0</v>
      </c>
      <c r="I84" s="18"/>
      <c r="J84" s="19"/>
      <c r="K84" s="36"/>
      <c r="L84" s="40"/>
      <c r="M84" s="20"/>
      <c r="N84" s="20"/>
      <c r="O84" s="19"/>
      <c r="P84" s="17">
        <f t="shared" si="9"/>
        <v>0</v>
      </c>
      <c r="Q84" s="16">
        <f t="shared" si="6"/>
        <v>0</v>
      </c>
      <c r="R84" s="16">
        <f t="shared" si="7"/>
        <v>0</v>
      </c>
      <c r="S84" s="16">
        <f t="shared" si="8"/>
        <v>0</v>
      </c>
    </row>
    <row r="85" spans="1:19">
      <c r="A85" s="23">
        <v>66</v>
      </c>
      <c r="B85" s="25" t="s">
        <v>35</v>
      </c>
      <c r="C85" s="38" t="s">
        <v>46</v>
      </c>
      <c r="D85" s="47">
        <v>5</v>
      </c>
      <c r="E85" s="38">
        <v>140</v>
      </c>
      <c r="F85" s="15"/>
      <c r="G85" s="16"/>
      <c r="H85" s="17">
        <f t="shared" si="5"/>
        <v>0</v>
      </c>
      <c r="I85" s="18"/>
      <c r="J85" s="19"/>
      <c r="K85" s="36"/>
      <c r="L85" s="40"/>
      <c r="M85" s="20"/>
      <c r="N85" s="20"/>
      <c r="O85" s="19"/>
      <c r="P85" s="17">
        <f t="shared" si="9"/>
        <v>0</v>
      </c>
      <c r="Q85" s="16">
        <f t="shared" si="6"/>
        <v>0</v>
      </c>
      <c r="R85" s="16">
        <f t="shared" si="7"/>
        <v>0</v>
      </c>
      <c r="S85" s="16">
        <f t="shared" si="8"/>
        <v>0</v>
      </c>
    </row>
    <row r="86" spans="1:19">
      <c r="A86" s="12">
        <v>67</v>
      </c>
      <c r="B86" s="25" t="s">
        <v>36</v>
      </c>
      <c r="C86" s="38" t="s">
        <v>46</v>
      </c>
      <c r="D86" s="47">
        <v>5</v>
      </c>
      <c r="E86" s="38">
        <v>800</v>
      </c>
      <c r="F86" s="15"/>
      <c r="G86" s="16"/>
      <c r="H86" s="17">
        <f t="shared" si="5"/>
        <v>0</v>
      </c>
      <c r="I86" s="18"/>
      <c r="J86" s="19"/>
      <c r="K86" s="36"/>
      <c r="L86" s="40"/>
      <c r="M86" s="20"/>
      <c r="N86" s="20"/>
      <c r="O86" s="19"/>
      <c r="P86" s="17">
        <f t="shared" si="9"/>
        <v>0</v>
      </c>
      <c r="Q86" s="16">
        <f t="shared" si="6"/>
        <v>0</v>
      </c>
      <c r="R86" s="16">
        <f t="shared" si="7"/>
        <v>0</v>
      </c>
      <c r="S86" s="16">
        <f t="shared" si="8"/>
        <v>0</v>
      </c>
    </row>
    <row r="87" spans="1:19">
      <c r="A87" s="23">
        <v>68</v>
      </c>
      <c r="B87" s="25" t="s">
        <v>37</v>
      </c>
      <c r="C87" s="38" t="s">
        <v>46</v>
      </c>
      <c r="D87" s="47">
        <v>5</v>
      </c>
      <c r="E87" s="38">
        <v>16</v>
      </c>
      <c r="F87" s="15"/>
      <c r="G87" s="16"/>
      <c r="H87" s="17">
        <f t="shared" si="5"/>
        <v>0</v>
      </c>
      <c r="I87" s="18"/>
      <c r="J87" s="19"/>
      <c r="K87" s="36"/>
      <c r="L87" s="40"/>
      <c r="M87" s="20"/>
      <c r="N87" s="20"/>
      <c r="O87" s="19"/>
      <c r="P87" s="17">
        <f t="shared" si="9"/>
        <v>0</v>
      </c>
      <c r="Q87" s="16">
        <f t="shared" si="6"/>
        <v>0</v>
      </c>
      <c r="R87" s="16">
        <f t="shared" ref="R87" si="10">ROUND(Q87*0.23,2)</f>
        <v>0</v>
      </c>
      <c r="S87" s="16">
        <f t="shared" ref="S87" si="11">Q87+R87</f>
        <v>0</v>
      </c>
    </row>
    <row r="88" spans="1:19">
      <c r="A88" s="12">
        <v>69</v>
      </c>
      <c r="B88" s="25" t="s">
        <v>38</v>
      </c>
      <c r="C88" s="38" t="s">
        <v>45</v>
      </c>
      <c r="D88" s="47">
        <v>5</v>
      </c>
      <c r="E88" s="38">
        <v>6</v>
      </c>
      <c r="F88" s="15"/>
      <c r="G88" s="16"/>
      <c r="H88" s="17">
        <f t="shared" si="5"/>
        <v>0</v>
      </c>
      <c r="I88" s="18"/>
      <c r="J88" s="19"/>
      <c r="K88" s="36"/>
      <c r="L88" s="40"/>
      <c r="M88" s="20"/>
      <c r="N88" s="20"/>
      <c r="O88" s="19"/>
      <c r="P88" s="37">
        <f>ROUND((I88*E88)+(J88*24)+(K88*E88)+(L88*24)+((M88/1000)*E88)+(O88*24),2)</f>
        <v>0</v>
      </c>
      <c r="Q88" s="16">
        <f t="shared" si="6"/>
        <v>0</v>
      </c>
      <c r="R88" s="16">
        <f t="shared" si="7"/>
        <v>0</v>
      </c>
      <c r="S88" s="16">
        <f t="shared" si="8"/>
        <v>0</v>
      </c>
    </row>
    <row r="89" spans="1:19">
      <c r="A89" s="23">
        <v>70</v>
      </c>
      <c r="B89" s="25" t="s">
        <v>39</v>
      </c>
      <c r="C89" s="38" t="s">
        <v>46</v>
      </c>
      <c r="D89" s="47">
        <v>11</v>
      </c>
      <c r="E89" s="38">
        <v>4112</v>
      </c>
      <c r="F89" s="15"/>
      <c r="G89" s="16"/>
      <c r="H89" s="17">
        <f t="shared" si="5"/>
        <v>0</v>
      </c>
      <c r="I89" s="18"/>
      <c r="J89" s="19"/>
      <c r="K89" s="36"/>
      <c r="L89" s="40"/>
      <c r="M89" s="20"/>
      <c r="N89" s="20"/>
      <c r="O89" s="19"/>
      <c r="P89" s="17">
        <f t="shared" ref="P89:P90" si="12">ROUND((I89*E89)+((J89*D89)*24)+(K89*E89)+((L89*D89)*24)+((M89/1000)*E89)+(O89*24),2)</f>
        <v>0</v>
      </c>
      <c r="Q89" s="16">
        <f t="shared" si="6"/>
        <v>0</v>
      </c>
      <c r="R89" s="16">
        <f t="shared" si="7"/>
        <v>0</v>
      </c>
      <c r="S89" s="16">
        <f t="shared" si="8"/>
        <v>0</v>
      </c>
    </row>
    <row r="90" spans="1:19">
      <c r="A90" s="12">
        <v>71</v>
      </c>
      <c r="B90" s="25" t="s">
        <v>40</v>
      </c>
      <c r="C90" s="38" t="s">
        <v>46</v>
      </c>
      <c r="D90" s="47">
        <v>11</v>
      </c>
      <c r="E90" s="38">
        <v>3780</v>
      </c>
      <c r="F90" s="15"/>
      <c r="G90" s="16"/>
      <c r="H90" s="17">
        <f t="shared" si="5"/>
        <v>0</v>
      </c>
      <c r="I90" s="18"/>
      <c r="J90" s="19"/>
      <c r="K90" s="36"/>
      <c r="L90" s="40"/>
      <c r="M90" s="20"/>
      <c r="N90" s="20"/>
      <c r="O90" s="19"/>
      <c r="P90" s="17">
        <f t="shared" si="12"/>
        <v>0</v>
      </c>
      <c r="Q90" s="16">
        <f t="shared" si="6"/>
        <v>0</v>
      </c>
      <c r="R90" s="16">
        <f t="shared" si="7"/>
        <v>0</v>
      </c>
      <c r="S90" s="16">
        <f t="shared" si="8"/>
        <v>0</v>
      </c>
    </row>
    <row r="91" spans="1:19">
      <c r="A91" s="65">
        <v>72</v>
      </c>
      <c r="B91" s="63" t="s">
        <v>49</v>
      </c>
      <c r="C91" s="61" t="s">
        <v>44</v>
      </c>
      <c r="D91" s="51">
        <v>17</v>
      </c>
      <c r="E91" s="38">
        <f>'[1]2b'!$T$25</f>
        <v>11902</v>
      </c>
      <c r="F91" s="15"/>
      <c r="G91" s="16"/>
      <c r="H91" s="17">
        <f t="shared" si="5"/>
        <v>0</v>
      </c>
      <c r="I91" s="18"/>
      <c r="J91" s="19"/>
      <c r="K91" s="36"/>
      <c r="L91" s="49"/>
      <c r="M91" s="20"/>
      <c r="N91" s="89"/>
      <c r="O91" s="53"/>
      <c r="P91" s="37">
        <f>ROUND((I91*E91)+(J91*D91*24)+(K91*E91)+(L91*D91*24)+((M91/1000)*E91)+(O91*24),2)</f>
        <v>0</v>
      </c>
      <c r="Q91" s="16">
        <f t="shared" si="6"/>
        <v>0</v>
      </c>
      <c r="R91" s="16">
        <f t="shared" si="7"/>
        <v>0</v>
      </c>
      <c r="S91" s="16">
        <f t="shared" si="8"/>
        <v>0</v>
      </c>
    </row>
    <row r="92" spans="1:19">
      <c r="A92" s="66"/>
      <c r="B92" s="64"/>
      <c r="C92" s="62"/>
      <c r="D92" s="52"/>
      <c r="E92" s="38">
        <f>'[1]2b'!$U$25</f>
        <v>25292</v>
      </c>
      <c r="F92" s="15"/>
      <c r="G92" s="16"/>
      <c r="H92" s="17">
        <f t="shared" si="5"/>
        <v>0</v>
      </c>
      <c r="I92" s="18"/>
      <c r="J92" s="19"/>
      <c r="K92" s="39"/>
      <c r="L92" s="50"/>
      <c r="M92" s="20"/>
      <c r="N92" s="90"/>
      <c r="O92" s="54"/>
      <c r="P92" s="37">
        <f>ROUND((E92*I92)+(E92*K92)+((M92/1000)*E92),2)</f>
        <v>0</v>
      </c>
      <c r="Q92" s="16">
        <f t="shared" si="6"/>
        <v>0</v>
      </c>
      <c r="R92" s="16">
        <f t="shared" si="7"/>
        <v>0</v>
      </c>
      <c r="S92" s="16">
        <f t="shared" si="8"/>
        <v>0</v>
      </c>
    </row>
    <row r="93" spans="1:19">
      <c r="A93" s="65">
        <v>73</v>
      </c>
      <c r="B93" s="63" t="s">
        <v>41</v>
      </c>
      <c r="C93" s="61" t="s">
        <v>44</v>
      </c>
      <c r="D93" s="51">
        <v>21</v>
      </c>
      <c r="E93" s="38">
        <f>'[1]2b'!$T$26</f>
        <v>5688</v>
      </c>
      <c r="F93" s="15"/>
      <c r="G93" s="16"/>
      <c r="H93" s="17">
        <f t="shared" si="5"/>
        <v>0</v>
      </c>
      <c r="I93" s="18"/>
      <c r="J93" s="19"/>
      <c r="K93" s="36"/>
      <c r="L93" s="49"/>
      <c r="M93" s="20"/>
      <c r="N93" s="89"/>
      <c r="O93" s="53"/>
      <c r="P93" s="37">
        <f>ROUND((I93*E93)+(J93*D93*24)+(K93*E93)+(L93*D93*24)+((M93/1000)*E93)+(O93*24),2)</f>
        <v>0</v>
      </c>
      <c r="Q93" s="16">
        <f t="shared" si="6"/>
        <v>0</v>
      </c>
      <c r="R93" s="16">
        <f t="shared" si="7"/>
        <v>0</v>
      </c>
      <c r="S93" s="16">
        <f t="shared" si="8"/>
        <v>0</v>
      </c>
    </row>
    <row r="94" spans="1:19">
      <c r="A94" s="66"/>
      <c r="B94" s="64"/>
      <c r="C94" s="62"/>
      <c r="D94" s="52"/>
      <c r="E94" s="38">
        <f>'[1]2b'!$U$26</f>
        <v>12086</v>
      </c>
      <c r="F94" s="15"/>
      <c r="G94" s="16"/>
      <c r="H94" s="17">
        <f t="shared" si="5"/>
        <v>0</v>
      </c>
      <c r="I94" s="18"/>
      <c r="J94" s="19"/>
      <c r="K94" s="39"/>
      <c r="L94" s="50"/>
      <c r="M94" s="20"/>
      <c r="N94" s="90"/>
      <c r="O94" s="54"/>
      <c r="P94" s="37">
        <f>ROUND((E94*I94)+(E94*K94)+((M94/1000)*E94),2)</f>
        <v>0</v>
      </c>
      <c r="Q94" s="16">
        <f t="shared" si="6"/>
        <v>0</v>
      </c>
      <c r="R94" s="16">
        <f t="shared" si="7"/>
        <v>0</v>
      </c>
      <c r="S94" s="16">
        <f t="shared" si="8"/>
        <v>0</v>
      </c>
    </row>
    <row r="95" spans="1:19">
      <c r="A95" s="65">
        <v>74</v>
      </c>
      <c r="B95" s="67" t="s">
        <v>50</v>
      </c>
      <c r="C95" s="61" t="s">
        <v>44</v>
      </c>
      <c r="D95" s="51">
        <v>22</v>
      </c>
      <c r="E95" s="38">
        <f>'[1]2b'!$T$27</f>
        <v>5754</v>
      </c>
      <c r="F95" s="15"/>
      <c r="G95" s="16"/>
      <c r="H95" s="17">
        <f t="shared" si="5"/>
        <v>0</v>
      </c>
      <c r="I95" s="18"/>
      <c r="J95" s="19"/>
      <c r="K95" s="36"/>
      <c r="L95" s="49"/>
      <c r="M95" s="20"/>
      <c r="N95" s="89"/>
      <c r="O95" s="53"/>
      <c r="P95" s="37">
        <f>ROUND((I95*E95)+(J95*D95*24)+(K95*E95)+(L95*D95*24)+((M95/1000)*E95)+(O95*24),2)</f>
        <v>0</v>
      </c>
      <c r="Q95" s="16">
        <f t="shared" si="6"/>
        <v>0</v>
      </c>
      <c r="R95" s="16">
        <f t="shared" si="7"/>
        <v>0</v>
      </c>
      <c r="S95" s="16">
        <f t="shared" si="8"/>
        <v>0</v>
      </c>
    </row>
    <row r="96" spans="1:19" ht="27.75" customHeight="1">
      <c r="A96" s="66"/>
      <c r="B96" s="68"/>
      <c r="C96" s="62"/>
      <c r="D96" s="52"/>
      <c r="E96" s="38">
        <f>'[1]2b'!$U$27</f>
        <v>12228</v>
      </c>
      <c r="F96" s="15"/>
      <c r="G96" s="16"/>
      <c r="H96" s="17">
        <f t="shared" si="5"/>
        <v>0</v>
      </c>
      <c r="I96" s="18"/>
      <c r="J96" s="19"/>
      <c r="K96" s="39"/>
      <c r="L96" s="50"/>
      <c r="M96" s="20"/>
      <c r="N96" s="90"/>
      <c r="O96" s="54"/>
      <c r="P96" s="37">
        <f>ROUND((E96*I96)+(E96*K96)+((M96/1000)*E96),2)</f>
        <v>0</v>
      </c>
      <c r="Q96" s="16">
        <f t="shared" si="6"/>
        <v>0</v>
      </c>
      <c r="R96" s="16">
        <f t="shared" si="7"/>
        <v>0</v>
      </c>
      <c r="S96" s="16">
        <f t="shared" si="8"/>
        <v>0</v>
      </c>
    </row>
    <row r="97" spans="1:19">
      <c r="A97" s="65">
        <v>75</v>
      </c>
      <c r="B97" s="63" t="s">
        <v>43</v>
      </c>
      <c r="C97" s="61" t="s">
        <v>44</v>
      </c>
      <c r="D97" s="51">
        <v>21</v>
      </c>
      <c r="E97" s="38">
        <f>'[1]2b'!$T$28</f>
        <v>6726</v>
      </c>
      <c r="F97" s="15"/>
      <c r="G97" s="16"/>
      <c r="H97" s="17">
        <f t="shared" si="5"/>
        <v>0</v>
      </c>
      <c r="I97" s="18"/>
      <c r="J97" s="19"/>
      <c r="K97" s="36"/>
      <c r="L97" s="49"/>
      <c r="M97" s="20"/>
      <c r="N97" s="89"/>
      <c r="O97" s="53"/>
      <c r="P97" s="37">
        <f>ROUND((I97*E97)+(J97*D97*24)+(K97*E97)+(L97*D97*24)+((M97/1000)*E97)+(O97*24),2)</f>
        <v>0</v>
      </c>
      <c r="Q97" s="16">
        <f t="shared" si="6"/>
        <v>0</v>
      </c>
      <c r="R97" s="16">
        <f t="shared" si="7"/>
        <v>0</v>
      </c>
      <c r="S97" s="16">
        <f t="shared" si="8"/>
        <v>0</v>
      </c>
    </row>
    <row r="98" spans="1:19">
      <c r="A98" s="66"/>
      <c r="B98" s="64"/>
      <c r="C98" s="62"/>
      <c r="D98" s="52"/>
      <c r="E98" s="38">
        <f>'[1]2b'!$U$28</f>
        <v>14292</v>
      </c>
      <c r="F98" s="15"/>
      <c r="G98" s="16"/>
      <c r="H98" s="17">
        <f t="shared" si="5"/>
        <v>0</v>
      </c>
      <c r="I98" s="18"/>
      <c r="J98" s="19"/>
      <c r="K98" s="39"/>
      <c r="L98" s="50"/>
      <c r="M98" s="20"/>
      <c r="N98" s="90"/>
      <c r="O98" s="54"/>
      <c r="P98" s="37">
        <f>ROUND((E98*I98)+(E98*K98)+((M98/1000)*E98),2)</f>
        <v>0</v>
      </c>
      <c r="Q98" s="16">
        <f t="shared" si="6"/>
        <v>0</v>
      </c>
      <c r="R98" s="16">
        <f t="shared" si="7"/>
        <v>0</v>
      </c>
      <c r="S98" s="16">
        <f t="shared" si="8"/>
        <v>0</v>
      </c>
    </row>
    <row r="99" spans="1:19">
      <c r="A99" s="65">
        <v>76</v>
      </c>
      <c r="B99" s="63" t="s">
        <v>43</v>
      </c>
      <c r="C99" s="61" t="s">
        <v>44</v>
      </c>
      <c r="D99" s="51">
        <v>3</v>
      </c>
      <c r="E99" s="38">
        <f>'[1]2b'!$T$29</f>
        <v>1619</v>
      </c>
      <c r="F99" s="15"/>
      <c r="G99" s="16"/>
      <c r="H99" s="17">
        <f t="shared" si="5"/>
        <v>0</v>
      </c>
      <c r="I99" s="18"/>
      <c r="J99" s="19"/>
      <c r="K99" s="36"/>
      <c r="L99" s="49"/>
      <c r="M99" s="20"/>
      <c r="N99" s="89"/>
      <c r="O99" s="53"/>
      <c r="P99" s="37">
        <f>ROUND((I99*E99)+(J99*D99*24)+(K99*E99)+(L99*D99*24)+((M99/1000)*E99)+(O99*24),2)</f>
        <v>0</v>
      </c>
      <c r="Q99" s="16">
        <f t="shared" si="6"/>
        <v>0</v>
      </c>
      <c r="R99" s="16">
        <f t="shared" si="7"/>
        <v>0</v>
      </c>
      <c r="S99" s="16">
        <f t="shared" si="8"/>
        <v>0</v>
      </c>
    </row>
    <row r="100" spans="1:19">
      <c r="A100" s="66"/>
      <c r="B100" s="64"/>
      <c r="C100" s="62"/>
      <c r="D100" s="52"/>
      <c r="E100" s="38">
        <f>'[1]2b'!$U$29</f>
        <v>3441</v>
      </c>
      <c r="F100" s="15"/>
      <c r="G100" s="16"/>
      <c r="H100" s="17">
        <f t="shared" si="5"/>
        <v>0</v>
      </c>
      <c r="I100" s="18"/>
      <c r="J100" s="19"/>
      <c r="K100" s="39"/>
      <c r="L100" s="50"/>
      <c r="M100" s="20"/>
      <c r="N100" s="90"/>
      <c r="O100" s="54"/>
      <c r="P100" s="37">
        <f>ROUND((E100*I100)+(E100*K100)+((M100/1000)*E100),2)</f>
        <v>0</v>
      </c>
      <c r="Q100" s="16">
        <f t="shared" si="6"/>
        <v>0</v>
      </c>
      <c r="R100" s="16">
        <f t="shared" si="7"/>
        <v>0</v>
      </c>
      <c r="S100" s="16">
        <f t="shared" si="8"/>
        <v>0</v>
      </c>
    </row>
    <row r="101" spans="1:19">
      <c r="A101" s="65">
        <v>77</v>
      </c>
      <c r="B101" s="63" t="s">
        <v>42</v>
      </c>
      <c r="C101" s="61" t="s">
        <v>44</v>
      </c>
      <c r="D101" s="51">
        <v>40</v>
      </c>
      <c r="E101" s="38">
        <f>'[1]2b'!$T$30</f>
        <v>18272</v>
      </c>
      <c r="F101" s="15"/>
      <c r="G101" s="16"/>
      <c r="H101" s="17">
        <f t="shared" si="5"/>
        <v>0</v>
      </c>
      <c r="I101" s="18"/>
      <c r="J101" s="19"/>
      <c r="K101" s="36"/>
      <c r="L101" s="49"/>
      <c r="M101" s="20"/>
      <c r="N101" s="89"/>
      <c r="O101" s="53"/>
      <c r="P101" s="37">
        <f>ROUND((I101*E101)+(J101*D101*24)+(K101*E101)+(L101*D101*24)+((M101/1000)*E101)+(O101*24),2)</f>
        <v>0</v>
      </c>
      <c r="Q101" s="16">
        <f t="shared" si="6"/>
        <v>0</v>
      </c>
      <c r="R101" s="16">
        <f t="shared" si="7"/>
        <v>0</v>
      </c>
      <c r="S101" s="16">
        <f t="shared" si="8"/>
        <v>0</v>
      </c>
    </row>
    <row r="102" spans="1:19">
      <c r="A102" s="66"/>
      <c r="B102" s="64"/>
      <c r="C102" s="62"/>
      <c r="D102" s="52"/>
      <c r="E102" s="38">
        <f>'[1]2b'!$U$30</f>
        <v>38828</v>
      </c>
      <c r="F102" s="15"/>
      <c r="G102" s="16"/>
      <c r="H102" s="17">
        <f t="shared" si="5"/>
        <v>0</v>
      </c>
      <c r="I102" s="18"/>
      <c r="J102" s="19"/>
      <c r="K102" s="39"/>
      <c r="L102" s="50"/>
      <c r="M102" s="20"/>
      <c r="N102" s="90"/>
      <c r="O102" s="54"/>
      <c r="P102" s="37">
        <f>ROUND((E102*I102)+(E102*K102)+((M102/1000)*E102),2)</f>
        <v>0</v>
      </c>
      <c r="Q102" s="16">
        <f t="shared" si="6"/>
        <v>0</v>
      </c>
      <c r="R102" s="16">
        <f t="shared" si="7"/>
        <v>0</v>
      </c>
      <c r="S102" s="16">
        <f t="shared" si="8"/>
        <v>0</v>
      </c>
    </row>
    <row r="103" spans="1:19" ht="12" customHeight="1">
      <c r="A103" s="38"/>
      <c r="B103" s="58" t="s">
        <v>48</v>
      </c>
      <c r="C103" s="59"/>
      <c r="D103" s="59"/>
      <c r="E103" s="59"/>
      <c r="F103" s="60"/>
      <c r="G103" s="16">
        <f>SUM(G11:G102)</f>
        <v>0</v>
      </c>
      <c r="H103" s="17">
        <f>SUM(H11:H102)</f>
        <v>0</v>
      </c>
      <c r="I103" s="55" t="s">
        <v>47</v>
      </c>
      <c r="J103" s="56"/>
      <c r="K103" s="56"/>
      <c r="L103" s="56"/>
      <c r="M103" s="56"/>
      <c r="N103" s="56"/>
      <c r="O103" s="57"/>
      <c r="P103" s="41">
        <f>SUM(P11:P102)</f>
        <v>0</v>
      </c>
      <c r="Q103" s="41">
        <f t="shared" ref="Q103:S103" si="13">SUM(Q11:Q102)</f>
        <v>0</v>
      </c>
      <c r="R103" s="41">
        <f t="shared" si="13"/>
        <v>0</v>
      </c>
      <c r="S103" s="41">
        <f t="shared" si="13"/>
        <v>0</v>
      </c>
    </row>
    <row r="109" spans="1:19">
      <c r="E109" s="42"/>
    </row>
  </sheetData>
  <protectedRanges>
    <protectedRange password="C5F5" sqref="P11:S103" name="Rozstęp3"/>
    <protectedRange password="CDF5" sqref="H11:H103" name="Rozstęp2"/>
    <protectedRange password="D5F5" sqref="B11:E102" name="Rozstęp1"/>
  </protectedRanges>
  <mergeCells count="102">
    <mergeCell ref="O1:S1"/>
    <mergeCell ref="A3:S3"/>
    <mergeCell ref="A8:A10"/>
    <mergeCell ref="B8:B10"/>
    <mergeCell ref="S8:S10"/>
    <mergeCell ref="F9:G9"/>
    <mergeCell ref="Q8:Q10"/>
    <mergeCell ref="H9:H10"/>
    <mergeCell ref="I9:O9"/>
    <mergeCell ref="P9:P10"/>
    <mergeCell ref="E8:E10"/>
    <mergeCell ref="F8:H8"/>
    <mergeCell ref="I8:P8"/>
    <mergeCell ref="A63:A64"/>
    <mergeCell ref="B63:B64"/>
    <mergeCell ref="C63:C64"/>
    <mergeCell ref="A65:A66"/>
    <mergeCell ref="B65:B66"/>
    <mergeCell ref="C65:C66"/>
    <mergeCell ref="C8:C10"/>
    <mergeCell ref="D8:D10"/>
    <mergeCell ref="R8:R10"/>
    <mergeCell ref="A75:A76"/>
    <mergeCell ref="A71:A72"/>
    <mergeCell ref="B71:B72"/>
    <mergeCell ref="C71:C72"/>
    <mergeCell ref="C73:C74"/>
    <mergeCell ref="B73:B74"/>
    <mergeCell ref="A73:A74"/>
    <mergeCell ref="A67:A68"/>
    <mergeCell ref="B67:B68"/>
    <mergeCell ref="C67:C68"/>
    <mergeCell ref="A69:A70"/>
    <mergeCell ref="B69:B70"/>
    <mergeCell ref="C69:C70"/>
    <mergeCell ref="A91:A92"/>
    <mergeCell ref="B91:B92"/>
    <mergeCell ref="C91:C92"/>
    <mergeCell ref="A93:A94"/>
    <mergeCell ref="B93:B94"/>
    <mergeCell ref="C93:C94"/>
    <mergeCell ref="A79:A80"/>
    <mergeCell ref="B79:B80"/>
    <mergeCell ref="C79:C80"/>
    <mergeCell ref="A99:A100"/>
    <mergeCell ref="A101:A102"/>
    <mergeCell ref="B101:B102"/>
    <mergeCell ref="C101:C102"/>
    <mergeCell ref="A95:A96"/>
    <mergeCell ref="B95:B96"/>
    <mergeCell ref="C95:C96"/>
    <mergeCell ref="C97:C98"/>
    <mergeCell ref="B97:B98"/>
    <mergeCell ref="A97:A98"/>
    <mergeCell ref="I103:O103"/>
    <mergeCell ref="B103:F103"/>
    <mergeCell ref="L63:L64"/>
    <mergeCell ref="L65:L66"/>
    <mergeCell ref="L67:L68"/>
    <mergeCell ref="L69:L70"/>
    <mergeCell ref="L71:L72"/>
    <mergeCell ref="L73:L74"/>
    <mergeCell ref="L75:L76"/>
    <mergeCell ref="L79:L80"/>
    <mergeCell ref="C99:C100"/>
    <mergeCell ref="B99:B100"/>
    <mergeCell ref="C75:C76"/>
    <mergeCell ref="B75:B76"/>
    <mergeCell ref="O93:O94"/>
    <mergeCell ref="O95:O96"/>
    <mergeCell ref="O97:O98"/>
    <mergeCell ref="O99:O100"/>
    <mergeCell ref="O101:O102"/>
    <mergeCell ref="D91:D92"/>
    <mergeCell ref="D101:D102"/>
    <mergeCell ref="O63:O64"/>
    <mergeCell ref="O65:O66"/>
    <mergeCell ref="O67:O68"/>
    <mergeCell ref="O69:O70"/>
    <mergeCell ref="O71:O72"/>
    <mergeCell ref="O73:O74"/>
    <mergeCell ref="O75:O76"/>
    <mergeCell ref="O79:O80"/>
    <mergeCell ref="O91:O92"/>
    <mergeCell ref="L91:L92"/>
    <mergeCell ref="L93:L94"/>
    <mergeCell ref="L95:L96"/>
    <mergeCell ref="L97:L98"/>
    <mergeCell ref="L99:L100"/>
    <mergeCell ref="L101:L102"/>
    <mergeCell ref="D65:D66"/>
    <mergeCell ref="D63:D64"/>
    <mergeCell ref="D93:D94"/>
    <mergeCell ref="D95:D96"/>
    <mergeCell ref="D97:D98"/>
    <mergeCell ref="D99:D100"/>
    <mergeCell ref="D79:D80"/>
    <mergeCell ref="D75:D76"/>
    <mergeCell ref="D73:D74"/>
    <mergeCell ref="D71:D72"/>
    <mergeCell ref="D69:D70"/>
    <mergeCell ref="D67:D68"/>
  </mergeCells>
  <pageMargins left="0.51181102362204722" right="0.51181102362204722" top="0.74803149606299213" bottom="0.74803149606299213" header="0.31496062992125984" footer="0.31496062992125984"/>
  <pageSetup paperSize="9" scale="71" fitToHeight="0" orientation="landscape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>PGE Dystrybucja LUBZEL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A_Drzazga</cp:lastModifiedBy>
  <cp:lastPrinted>2019-10-21T10:46:08Z</cp:lastPrinted>
  <dcterms:created xsi:type="dcterms:W3CDTF">2012-04-05T10:11:13Z</dcterms:created>
  <dcterms:modified xsi:type="dcterms:W3CDTF">2019-10-28T14:04:41Z</dcterms:modified>
</cp:coreProperties>
</file>